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9720" windowHeight="5940" activeTab="1"/>
  </bookViews>
  <sheets>
    <sheet name="№1 Справка для отчета" sheetId="1" r:id="rId1"/>
    <sheet name="№2 Структура" sheetId="2" r:id="rId2"/>
    <sheet name="№ 3 Представления" sheetId="3" r:id="rId3"/>
    <sheet name="№4 % устранения нарушений" sheetId="4" r:id="rId4"/>
    <sheet name="№6 акты обследования" sheetId="5" r:id="rId5"/>
    <sheet name="№7 Взаимод. с правоохр.и про" sheetId="6" r:id="rId6"/>
    <sheet name="№8 ЭАМ" sheetId="7" r:id="rId7"/>
  </sheets>
  <definedNames/>
  <calcPr fullCalcOnLoad="1"/>
</workbook>
</file>

<file path=xl/sharedStrings.xml><?xml version="1.0" encoding="utf-8"?>
<sst xmlns="http://schemas.openxmlformats.org/spreadsheetml/2006/main" count="408" uniqueCount="258">
  <si>
    <t>№</t>
  </si>
  <si>
    <t>Объект проверки</t>
  </si>
  <si>
    <t>Дата</t>
  </si>
  <si>
    <t>МКУ "Капитальное строительство"</t>
  </si>
  <si>
    <t>Кому направлено</t>
  </si>
  <si>
    <t>Наименование контрольного мероприятия</t>
  </si>
  <si>
    <t>Дата направления представления</t>
  </si>
  <si>
    <t>ОАО "Мегионгазсервис"</t>
  </si>
  <si>
    <t>Использование бюджетных средств,выделенных на реализацию целевой программы Ханты-Мансийского автономного округа-Югры "Модернизация и реформирование жилищно-коммунального комплекса"</t>
  </si>
  <si>
    <t>Администрация города Мегиона</t>
  </si>
  <si>
    <t>А.П. Шпартак</t>
  </si>
  <si>
    <t>М.С. Игитову</t>
  </si>
  <si>
    <t>№ п/п</t>
  </si>
  <si>
    <t>Наименование помещения,  территории</t>
  </si>
  <si>
    <t>Адрес</t>
  </si>
  <si>
    <t>Вагон-дом</t>
  </si>
  <si>
    <t>Наименованияе организации, физ.лица</t>
  </si>
  <si>
    <t>МУП "ТВК"</t>
  </si>
  <si>
    <t>г.Мегиорн, Южная 14</t>
  </si>
  <si>
    <t>2.</t>
  </si>
  <si>
    <t>1.</t>
  </si>
  <si>
    <t>гюМегион, Южная 18,6</t>
  </si>
  <si>
    <t>3.</t>
  </si>
  <si>
    <t>Здание насосной</t>
  </si>
  <si>
    <t>г.Мегион, Южная 18,6</t>
  </si>
  <si>
    <t>4.</t>
  </si>
  <si>
    <t>г.Мегион, Южная 14</t>
  </si>
  <si>
    <t>Департамент муниципальной собственности</t>
  </si>
  <si>
    <t>Департамент муниципальной собственности администрации города Мегиона</t>
  </si>
  <si>
    <t>«Проверка эффективного управления, распоряжения и пользования муниципальным имуществом, муниципальными землями, исполнения полномочий и функций главного администратора доходов бюджета городского округа город Мегион»</t>
  </si>
  <si>
    <t>Департамент муниципальной собственности администрации города Мегиона, МУП "Тепловодоканал"</t>
  </si>
  <si>
    <t xml:space="preserve"> МУП "Тепловодоканал"</t>
  </si>
  <si>
    <t>С.И. Берегой</t>
  </si>
  <si>
    <t>А.В. Ромащеву</t>
  </si>
  <si>
    <t>11.04.20143</t>
  </si>
  <si>
    <t>Наименование проверочного (аналитического) мероприятия</t>
  </si>
  <si>
    <t>Всего</t>
  </si>
  <si>
    <t>в том числе</t>
  </si>
  <si>
    <t>нецелевое использование бюджетных средств</t>
  </si>
  <si>
    <t>Прочие</t>
  </si>
  <si>
    <t>Контрольные мероприятия</t>
  </si>
  <si>
    <t>Проверка эффективного управления, распоряжения и пользования муниципальным имуществом, муниципальными землями, исполнения полномочий и функций главного администратора доходов бюджета городского округа город Мегион</t>
  </si>
  <si>
    <t>Внешняя проверка бюджетной отчетности главных администраторов бюджетных средств</t>
  </si>
  <si>
    <t>Использование средств, выделенных для подготовки объектов городского округа город Мегион к эксплуатации в осенне-зимний период 2012-2013 годов в рамках реализации целевой программы «Модернизация и реформирование жилищно-коммунального комплекса городского округа город Мегион на 2012-2014 годы и на период до 2015 года»</t>
  </si>
  <si>
    <t>Использование субвенций, предоставленных городскому округу город Мегион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</si>
  <si>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Использование средств, предусмотренных в бюджете города в виде субсидий на возмещение недополученных доходов в связи с оказанием услуг по организации пассажирских перевозок автотранспортом общего пользования в границах городского округа за 2012 год</t>
  </si>
  <si>
    <t>Законность взимания, эффективность и целевой характер использования средств родительской платы в общеобразовательных учреждениях и учреждениях дополнительного образования детей</t>
  </si>
  <si>
    <t>Использование средств бюджета, направленных на реализацию муниципальной целевой программы «Содержание объектов внешнего благоустройства городского округа город Мегион на 2012 год и плановый период 2013 и 2014 годов»</t>
  </si>
  <si>
    <t>Использование средств, предусмотренных в бюджете города в виде субсидий на возмещение затрат или недополученных доходов по подвозу воды и откачке жидких бытовых отходов на территории города Мегион</t>
  </si>
  <si>
    <t>Использование  средств, выделенных на реализацию целевой программы Ханты-Мансийского автономного округа – Югры «Наш дом» на 2011-2013 годы, программы городского округа город Мегион по проведению капитального ремонта многоквартирных домов «Наш дом» на 2011-2013 годы»</t>
  </si>
  <si>
    <t>Использование бюджетных средств, выделенных для подготовки объектов городского округа город Мегион к эксплуатации в осенне-зимний период 2012-2013 годов</t>
  </si>
  <si>
    <t xml:space="preserve">  </t>
  </si>
  <si>
    <t>неэффективное использование муниципального имущества</t>
  </si>
  <si>
    <t>расходы, осуществленные в нарушение законодательства</t>
  </si>
  <si>
    <t>финансовая оценка иных нарушений</t>
  </si>
  <si>
    <t>Использование бюджетных средств, выделенных  для подготовки объектов городского округа город Мегион к эксплуатации в осенне-зимний период 2012-2013 годов в рамках реализации целевой программы  "Модернизация и реформирование жилищно-коммунального комплекса городского округа город Мегион 2012-201 годы и на период до 2015 года"</t>
  </si>
  <si>
    <t>Количество</t>
  </si>
  <si>
    <t xml:space="preserve"> стадии </t>
  </si>
  <si>
    <t xml:space="preserve">выполнения, </t>
  </si>
  <si>
    <t xml:space="preserve">снятых с </t>
  </si>
  <si>
    <t>контроля</t>
  </si>
  <si>
    <t>% выполнения</t>
  </si>
  <si>
    <t>Наименование контрольных мероприятий</t>
  </si>
  <si>
    <t>предписаний</t>
  </si>
  <si>
    <t>представлений</t>
  </si>
  <si>
    <t>Пункт плана КСП</t>
  </si>
  <si>
    <t xml:space="preserve">Справка о нарушениях, установленных контрольными и аналитическими мероприятиями </t>
  </si>
  <si>
    <t>Контрольно-счетной палатой городского округа город  Мегион  в 2013  году</t>
  </si>
  <si>
    <t>2.1.</t>
  </si>
  <si>
    <t>2.2.</t>
  </si>
  <si>
    <t>Количество предложений всего</t>
  </si>
  <si>
    <t>МУП «Тепловодоканал»</t>
  </si>
  <si>
    <t xml:space="preserve">«Использование средств, выделенных для подготовки объектов городского округа город Мегион к эксплуатации в осенне-зимний период 2012-2013 годов в рамках реализации целевой программы «Модернизация и реформирование жилищно-коммунального комплекса городского округа город Мегион на 2012-2014 годы и на период до 2015 года» </t>
  </si>
  <si>
    <t>Администрация грода Мегиона, МУП "Тепловодоканал"</t>
  </si>
  <si>
    <t>2.3.</t>
  </si>
  <si>
    <t>2.4.</t>
  </si>
  <si>
    <t>2.5.</t>
  </si>
  <si>
    <t>2.6.</t>
  </si>
  <si>
    <t>2.7.</t>
  </si>
  <si>
    <t>2.8.</t>
  </si>
  <si>
    <t>2.9.</t>
  </si>
  <si>
    <t xml:space="preserve">Законность взимания, эффективность и целевой характер использования средств родительской платы в общеобразовательных учреждениях и учреждениях дополнительного образования детей </t>
  </si>
  <si>
    <t>2.10.</t>
  </si>
  <si>
    <t>Суммы нарушений, установленных контрольными и аналитическими мероприятиями (тыс.руб.)</t>
  </si>
  <si>
    <t>Прокуратура</t>
  </si>
  <si>
    <t>Информация о принятых мерах со стороны прокуратуры</t>
  </si>
  <si>
    <t>«Использование субвенций, предоставленных городскому округу город Мегион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помещения»</t>
  </si>
  <si>
    <t>ДМС</t>
  </si>
  <si>
    <t>А.В.Ромащеву</t>
  </si>
  <si>
    <t>МБОУ ДОД "ДШИ им. А.М. Кузьмина"</t>
  </si>
  <si>
    <t>Использование средств, предусмотренных в бюджете города в виде субсидий на возмещение недополученных доходов в связи с оказанием услуг по организации пассажирских перевозок автотранспортом общего пользования в границах городского округа за 2012год</t>
  </si>
  <si>
    <t>А.А. Кобзеву</t>
  </si>
  <si>
    <r>
      <t>«</t>
    </r>
    <r>
      <rPr>
        <sz val="10"/>
        <color indexed="8"/>
        <rFont val="Times New Roman"/>
        <family val="1"/>
      </rPr>
      <t>Использование средств, предусмотренных в бюджете города в виде субсидий на возмещение недополученных доходов в связи с оказанием услуг по организации пассажирских перевозок автотранспортом общего пользования в границах городского округа за 2012год».</t>
    </r>
  </si>
  <si>
    <t>" Законность взимания, эффективность и целевой характер использования средств родительской платы в общеобразовательных учреждениях и учреждениях дополнительного образования детей"</t>
  </si>
  <si>
    <t>Р.В. Беликовой</t>
  </si>
  <si>
    <t>МБОУ ДОД "Детская художественная школа"</t>
  </si>
  <si>
    <t>МБОУ ДОД "Средняя общеобразовательная  школа №4"</t>
  </si>
  <si>
    <t xml:space="preserve"> Использование субвенций, предоставленных городскому округу город Мегион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</si>
  <si>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ИП Денисенко</t>
  </si>
  <si>
    <t>2.1</t>
  </si>
  <si>
    <t>2.3</t>
  </si>
  <si>
    <t>2.4</t>
  </si>
  <si>
    <t>2.5</t>
  </si>
  <si>
    <t>"Проверка целевого использования бюджетных средств органами местного самоуправления и организациями жилищно-коммунального комплекса, выделенных на подготовку объектов жилищно-коммунального хозяйства городского округа город Мегион к работе в осенне-зимниий период 2013-2014"</t>
  </si>
  <si>
    <t>Учредителю образовательных учреждений</t>
  </si>
  <si>
    <t>Л.Н. Степанову</t>
  </si>
  <si>
    <t>О.А. Исянгуловой</t>
  </si>
  <si>
    <t>«Использование средств бюджета, направленных на реализацию муниципальной целевой программы «Содержание объектов внешнего благоустройства городского округа город Мегион на 2012 год и плановый период 2013 и 2014 годов».</t>
  </si>
  <si>
    <r>
      <t>«</t>
    </r>
    <r>
      <rPr>
        <sz val="10"/>
        <color indexed="8"/>
        <rFont val="Times New Roman"/>
        <family val="1"/>
      </rPr>
      <t>Использование средств, предусмотренных в бюджете города в виде субсидий на возмещение затрат или недополученных доходов по подвозу воды и откачке жидких бытовых отходов на территории города Мегион»</t>
    </r>
  </si>
  <si>
    <t>ООО УК "ЮЦВНТ"</t>
  </si>
  <si>
    <t>ООО "ЖЭК"</t>
  </si>
  <si>
    <t>5.</t>
  </si>
  <si>
    <t>МКУ КС</t>
  </si>
  <si>
    <t>Детские площадки</t>
  </si>
  <si>
    <t>6.</t>
  </si>
  <si>
    <t>п. Высокий. 7 мкр.</t>
  </si>
  <si>
    <t>г. Мегион, Садовая 19/2</t>
  </si>
  <si>
    <t>7.</t>
  </si>
  <si>
    <t>п. Высокий, д.1 по ул. Ленина</t>
  </si>
  <si>
    <t>8.</t>
  </si>
  <si>
    <t>п. Высокий, ул. Лермантова 1</t>
  </si>
  <si>
    <t>9.</t>
  </si>
  <si>
    <t>г. Мегион, ул. Кузьмина 24</t>
  </si>
  <si>
    <t>10.</t>
  </si>
  <si>
    <t>г. Мегион, ул. Свободы 27/2,25/7</t>
  </si>
  <si>
    <t>11.</t>
  </si>
  <si>
    <t>Контейнерные площадки</t>
  </si>
  <si>
    <t>г. Мегион, ул. Садовая 30, 32/2</t>
  </si>
  <si>
    <t>12.</t>
  </si>
  <si>
    <t>п. Высокий  7,8 мкр.</t>
  </si>
  <si>
    <t xml:space="preserve">ООО УК «ЮЦВНТ» </t>
  </si>
  <si>
    <t>пгп. Высокий, ул.Мира 16</t>
  </si>
  <si>
    <t>пгп. Высокий, ул.Комсамольская 4</t>
  </si>
  <si>
    <t>пгп. Высокий, ул.Садовая 2</t>
  </si>
  <si>
    <t>пгп. Высокий, ул.Озерная 6</t>
  </si>
  <si>
    <t>пгп. Высокий, ул.Рождественская 10</t>
  </si>
  <si>
    <t>Многоквартирный дом</t>
  </si>
  <si>
    <t>пгп. Высокий, ул.Ленина 4</t>
  </si>
  <si>
    <t>пгп. Высокий, ул.Ленина 8</t>
  </si>
  <si>
    <t>13.</t>
  </si>
  <si>
    <t>14.</t>
  </si>
  <si>
    <t>15.</t>
  </si>
  <si>
    <t>16.</t>
  </si>
  <si>
    <t>17.</t>
  </si>
  <si>
    <t>18.</t>
  </si>
  <si>
    <t>19.</t>
  </si>
  <si>
    <t>20.</t>
  </si>
  <si>
    <t>г.Мегион, ул.Таежная 5/1</t>
  </si>
  <si>
    <t>21.</t>
  </si>
  <si>
    <t>г.Мегион, ул.50 лет Октября,4</t>
  </si>
  <si>
    <t>22.</t>
  </si>
  <si>
    <t>г.Мегион, ул. Свободы,5</t>
  </si>
  <si>
    <t>23.</t>
  </si>
  <si>
    <t>24.</t>
  </si>
  <si>
    <t>г.Мегион, ул. Садовая,д.25а</t>
  </si>
  <si>
    <t>г.Мегион, ул. Заречная 27/2</t>
  </si>
  <si>
    <t>В.Н. Бобровскому</t>
  </si>
  <si>
    <t>«Использование средств, выделенных на реализацию целевой программы Ханты-Мансийского автономного округа-Югры «Наш дом» на 2011-2015 годы», программы городского округа город Мегион по проведению капитального ремонта многоквартирных домов «Наш дом» на 2011-2013 годы»</t>
  </si>
  <si>
    <t>Представление  МБОУ ДОД «ДШИ им А.М. Кузьмина»  от 11.09.2013 №10</t>
  </si>
  <si>
    <t>Представление  МБОУ ДОД «Детская художественная школа»  от 11.09.2013 №11</t>
  </si>
  <si>
    <t>Представление  МБОУ ДОД «Детская художественная школа»  от 11.09.2013 №12</t>
  </si>
  <si>
    <t xml:space="preserve">Требование прокурора от 15.07.2013 № 02-13-2013 «Проверка целевого использования бюджетных средств органами местного самоуправления и организациями жилищно-коммунального комплекса, выделенных на подготовку объектов жилищно-коммунального хозяйства городского округа город Мегион </t>
  </si>
  <si>
    <t>Д.Л. Лысогор</t>
  </si>
  <si>
    <t>А.С. Курушину</t>
  </si>
  <si>
    <t>МУП ТВК</t>
  </si>
  <si>
    <t>УК ЮЦВНТ</t>
  </si>
  <si>
    <t>МУ КС</t>
  </si>
  <si>
    <t>ООО ЖЭК</t>
  </si>
  <si>
    <t>пункт Плана КСП</t>
  </si>
  <si>
    <t>2.6</t>
  </si>
  <si>
    <t>2.7</t>
  </si>
  <si>
    <t>2.8</t>
  </si>
  <si>
    <t>2.9</t>
  </si>
  <si>
    <t>"Использование бюджетных средств, выделенных для подготовки объектов городского округа город Мегион к эксплуатации в осенне-зимний период 2012-2013 годов</t>
  </si>
  <si>
    <t>2.10</t>
  </si>
  <si>
    <t>Дата направления информационного письма</t>
  </si>
  <si>
    <t>31.12.2013 №743</t>
  </si>
  <si>
    <t xml:space="preserve"> 31.12.2013 №747</t>
  </si>
  <si>
    <t>16.04.2013 №168</t>
  </si>
  <si>
    <t>28.05.2013 № 232</t>
  </si>
  <si>
    <t>Администрация грода Мегиона;            Департамент муниципальной собственностьи администрации города Мегиона</t>
  </si>
  <si>
    <t xml:space="preserve"> 27.06.2013 № 282</t>
  </si>
  <si>
    <t>Администрация города Мегиона; Индивидуальный предприниматель Денисенко Н.Н.</t>
  </si>
  <si>
    <t>30.07.2013 № 342</t>
  </si>
  <si>
    <t>МБОУ ДОД "Детская художественная школа"; МБОУ ДОД "Детская школа искусств им. А.М. Кузьмина"; Школа искусств "Камертон" (структурное подразделение МБОУ "Средняя образовательная школа № 4")</t>
  </si>
  <si>
    <t>12.09.2013 № 396</t>
  </si>
  <si>
    <t>Администрация грода Мегиона; МУП "Тепловодоканал"</t>
  </si>
  <si>
    <t>17.09.2013 № 405</t>
  </si>
  <si>
    <t>Администрация города Мегиона; Муниципальное казенное учреждение "Капитальное строительство"</t>
  </si>
  <si>
    <t>14.10.2013 № 506</t>
  </si>
  <si>
    <t>Администрация города Мегиона;  ОАО "Жилищно-коммунальное управление"; ООО "Управляющая компания "Югорский Центр Внедрения Новейших Технологий"</t>
  </si>
  <si>
    <t>29.11.2013 № 632</t>
  </si>
  <si>
    <t>Администрация города Мегиона; Муниципальное казенное учреждение "Капитальное строительство"; ОАО "Жилищно-коммунальное управление"; ООО "Управляющая компания "Югорский Центр Внедрения Новейших Технологий"</t>
  </si>
  <si>
    <t xml:space="preserve"> Требование прокурора города Мегиона от 15.07.2013 №02-13-2013 </t>
  </si>
  <si>
    <t>Обмен информацией о проведении  Контрольно-счетной палатой контрольных мероприятий   и принятых Прокуратурой города Мегион мерах в 2013 году</t>
  </si>
  <si>
    <t>(исх. от 30.05.2013 №014-05В-2013) В адрес главы города направлены представления об устранении нарушений.</t>
  </si>
  <si>
    <t>(исх. от 31.12.2013 №6321-2013) В адрес главы города направлены представления об устранении нарушений</t>
  </si>
  <si>
    <t>(исх. от 25.06.2013 №14-6з-2013) В адрес главы города направлены представления об устранении нарушений.</t>
  </si>
  <si>
    <t xml:space="preserve"> </t>
  </si>
  <si>
    <t>ИТОГО</t>
  </si>
  <si>
    <t>нарушения бухгалтерского (бюджетного) учета</t>
  </si>
  <si>
    <t>Проверка единовременных премий, связанных с празднованием значимых для городского округа событий и выплаты денежных поощрений по результатам работы за квартал (год) работникам, занимающим должности, не отнесенные к должностям муниципальной службы, и осуществляющим техническое обеспечение деятельности департамента образования и молодежной политики администрации города.</t>
  </si>
  <si>
    <t xml:space="preserve">неэффективное расходование бюджетных средств </t>
  </si>
  <si>
    <t>Упущенная возможность пополнения бюджета</t>
  </si>
  <si>
    <t>Объем всего</t>
  </si>
  <si>
    <t>Использование бюджетных средств, выделенных на реализацию целевой программы Ханты-Мансийского округа-Югры " Модернизация и реформирование житлищно-коммунального  комплекса" на 2011-2013 годы и на плановый период до 2015 года"</t>
  </si>
  <si>
    <t>Журнал регистрации направленных  представлений по результатам контрольного мероприятия за 2013 год</t>
  </si>
  <si>
    <t>"Законность взимания, эффективность и целевой характер использования средств родительской платы в общеобразовательных учреждениях и учреждениях дополнительного образования детей"</t>
  </si>
  <si>
    <t>(исх. от 03.02.2014 №21-2014).Главе города внесено представление об устранении выявленных нарушений федерального законодательства и недопущению подобных нарушений впредь.</t>
  </si>
  <si>
    <r>
      <t xml:space="preserve">(исх. от 03.02.2014 №22-2014). Представления прокуратурой не вносились. </t>
    </r>
    <r>
      <rPr>
        <u val="single"/>
        <sz val="10"/>
        <rFont val="Times New Roman"/>
        <family val="1"/>
      </rPr>
      <t>Принято к сведению.</t>
    </r>
  </si>
  <si>
    <t>2012</t>
  </si>
  <si>
    <t xml:space="preserve">Информация о реализации предложений Контрольно- счетной палаты по устранению нарушений, установленных контрольными мероприятиями  в 2013 году (переходящие 2012), отраженных в представлениях руководителям проверенных организаций </t>
  </si>
  <si>
    <t>Журнал регистрации актов осмотра за 2013 год</t>
  </si>
  <si>
    <t>Экспертно-аналитические мероприятия</t>
  </si>
  <si>
    <t>Показатели</t>
  </si>
  <si>
    <t>откл.</t>
  </si>
  <si>
    <t>% откл.</t>
  </si>
  <si>
    <t>Количество ЭАМ</t>
  </si>
  <si>
    <t xml:space="preserve">бюджетный процесс и налогообложение </t>
  </si>
  <si>
    <t xml:space="preserve">управления и использования муниципального имущества </t>
  </si>
  <si>
    <t xml:space="preserve">утверждение муниципальных  программ </t>
  </si>
  <si>
    <t>внесение изменений в муниципальные программы 2014</t>
  </si>
  <si>
    <t xml:space="preserve">внесение изменений в действующие программы </t>
  </si>
  <si>
    <t xml:space="preserve">регулирование  оплаты труда и виды поощрений </t>
  </si>
  <si>
    <t xml:space="preserve">устанавление  порядка, гарантии и прочие </t>
  </si>
  <si>
    <t>Замечания ЭАМ</t>
  </si>
  <si>
    <t>подготовлено замечаний</t>
  </si>
  <si>
    <t>устранено замечаний</t>
  </si>
  <si>
    <t>на рассмотрении</t>
  </si>
  <si>
    <r>
      <t>«</t>
    </r>
    <r>
      <rPr>
        <sz val="11"/>
        <color indexed="8"/>
        <rFont val="Times New Roman"/>
        <family val="1"/>
      </rPr>
      <t>Тематическая проверка по вопросам, содержащимся в запросе прокуратуры города Мегиона от 27.12.2013 № 02-06-2013».</t>
    </r>
  </si>
  <si>
    <t>Приложение № 6</t>
  </si>
  <si>
    <t>Приложение № 7</t>
  </si>
  <si>
    <t>Приложение № 3</t>
  </si>
  <si>
    <r>
      <t xml:space="preserve">Рассматриваемые вопросы при проведении ЭАМ </t>
    </r>
    <r>
      <rPr>
        <sz val="11"/>
        <color indexed="8"/>
        <rFont val="Times New Roman"/>
        <family val="1"/>
      </rPr>
      <t>(к-во)</t>
    </r>
  </si>
  <si>
    <t>в т.ч.местный бюджет</t>
  </si>
  <si>
    <t>Приложение № 1</t>
  </si>
  <si>
    <t>приложение №4</t>
  </si>
  <si>
    <t>Приложение № 8</t>
  </si>
  <si>
    <t>Приложение №2</t>
  </si>
  <si>
    <t>Динамика структуры нарушений</t>
  </si>
  <si>
    <t xml:space="preserve">Структура нарушений </t>
  </si>
  <si>
    <t>Отклонение</t>
  </si>
  <si>
    <t>%</t>
  </si>
  <si>
    <t>неэффективное расходованиебюджетных средств</t>
  </si>
  <si>
    <t>необоснованное предоставление субсидии на возмещение затрат</t>
  </si>
  <si>
    <t>неправомерные, избыточные расходы бюджета</t>
  </si>
  <si>
    <t>упущенная возможность пополнения бюджета</t>
  </si>
  <si>
    <t>нарушение учета и отчетности</t>
  </si>
  <si>
    <t>Прочие нарушения и недостатки, в т.ч</t>
  </si>
  <si>
    <t>Финансовая оценка иных нарушений</t>
  </si>
  <si>
    <t>Итого</t>
  </si>
  <si>
    <t>2012 год</t>
  </si>
  <si>
    <t>неэффективное расходование бюджетных средств</t>
  </si>
  <si>
    <t>Прочие нарушения и недостатки</t>
  </si>
  <si>
    <t>Прочие виды нарушений</t>
  </si>
  <si>
    <r>
      <t>Количество</t>
    </r>
    <r>
      <rPr>
        <b/>
        <sz val="10"/>
        <rFont val="Times New Roman"/>
        <family val="1"/>
      </rPr>
      <t xml:space="preserve"> предложений </t>
    </r>
    <r>
      <rPr>
        <sz val="10"/>
        <rFont val="Times New Roman"/>
        <family val="1"/>
      </rPr>
      <t>выполненных полностью</t>
    </r>
  </si>
  <si>
    <r>
      <t>Количество</t>
    </r>
    <r>
      <rPr>
        <b/>
        <sz val="10"/>
        <rFont val="Times New Roman"/>
        <family val="1"/>
      </rPr>
      <t xml:space="preserve"> предложений принятых к сведению</t>
    </r>
  </si>
  <si>
    <r>
      <t>Количество</t>
    </r>
    <r>
      <rPr>
        <b/>
        <sz val="10"/>
        <rFont val="Times New Roman"/>
        <family val="1"/>
      </rPr>
      <t xml:space="preserve"> предложений </t>
    </r>
    <r>
      <rPr>
        <sz val="10"/>
        <rFont val="Times New Roman"/>
        <family val="1"/>
      </rPr>
      <t>выполненных частично,в стадии выполнения, не сняты с контроля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</si>
</sst>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/m/yy;@"/>
  </numFmts>
  <fonts count="7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0"/>
    </font>
    <font>
      <sz val="9.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81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/>
    </xf>
    <xf numFmtId="18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1" fontId="1" fillId="0" borderId="12" xfId="0" applyNumberFormat="1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0" fontId="1" fillId="0" borderId="10" xfId="54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justify" vertical="center"/>
    </xf>
    <xf numFmtId="14" fontId="1" fillId="0" borderId="10" xfId="0" applyNumberFormat="1" applyFont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63" fillId="0" borderId="0" xfId="0" applyFont="1" applyAlignment="1">
      <alignment wrapText="1"/>
    </xf>
    <xf numFmtId="0" fontId="0" fillId="0" borderId="0" xfId="0" applyAlignment="1">
      <alignment wrapText="1"/>
    </xf>
    <xf numFmtId="0" fontId="63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/>
    </xf>
    <xf numFmtId="14" fontId="1" fillId="0" borderId="11" xfId="0" applyNumberFormat="1" applyFont="1" applyBorder="1" applyAlignment="1">
      <alignment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4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53">
      <alignment/>
      <protection/>
    </xf>
    <xf numFmtId="4" fontId="0" fillId="0" borderId="0" xfId="53" applyNumberFormat="1">
      <alignment/>
      <protection/>
    </xf>
    <xf numFmtId="4" fontId="5" fillId="0" borderId="17" xfId="53" applyNumberFormat="1" applyFont="1" applyBorder="1" applyAlignment="1">
      <alignment horizontal="center" vertical="center" wrapText="1"/>
      <protection/>
    </xf>
    <xf numFmtId="0" fontId="0" fillId="0" borderId="12" xfId="53" applyBorder="1" applyAlignment="1">
      <alignment horizontal="center"/>
      <protection/>
    </xf>
    <xf numFmtId="3" fontId="0" fillId="0" borderId="12" xfId="53" applyNumberFormat="1" applyBorder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81" fontId="1" fillId="0" borderId="11" xfId="0" applyNumberFormat="1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vertical="top" wrapText="1"/>
    </xf>
    <xf numFmtId="0" fontId="65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6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6" fillId="33" borderId="10" xfId="0" applyFont="1" applyFill="1" applyBorder="1" applyAlignment="1">
      <alignment/>
    </xf>
    <xf numFmtId="0" fontId="6" fillId="0" borderId="0" xfId="0" applyFont="1" applyAlignment="1">
      <alignment/>
    </xf>
    <xf numFmtId="4" fontId="5" fillId="0" borderId="18" xfId="53" applyNumberFormat="1" applyFont="1" applyBorder="1" applyAlignment="1">
      <alignment horizontal="center" vertical="center" wrapText="1"/>
      <protection/>
    </xf>
    <xf numFmtId="0" fontId="0" fillId="0" borderId="19" xfId="53" applyBorder="1">
      <alignment/>
      <protection/>
    </xf>
    <xf numFmtId="0" fontId="0" fillId="0" borderId="13" xfId="53" applyBorder="1">
      <alignment/>
      <protection/>
    </xf>
    <xf numFmtId="0" fontId="0" fillId="0" borderId="20" xfId="53" applyBorder="1" applyAlignment="1">
      <alignment horizontal="center"/>
      <protection/>
    </xf>
    <xf numFmtId="0" fontId="0" fillId="0" borderId="0" xfId="53" applyBorder="1">
      <alignment/>
      <protection/>
    </xf>
    <xf numFmtId="0" fontId="0" fillId="0" borderId="21" xfId="53" applyBorder="1">
      <alignment/>
      <protection/>
    </xf>
    <xf numFmtId="0" fontId="0" fillId="0" borderId="22" xfId="53" applyBorder="1" applyAlignment="1">
      <alignment horizontal="center"/>
      <protection/>
    </xf>
    <xf numFmtId="0" fontId="67" fillId="0" borderId="0" xfId="0" applyFont="1" applyAlignment="1">
      <alignment/>
    </xf>
    <xf numFmtId="2" fontId="67" fillId="0" borderId="0" xfId="0" applyNumberFormat="1" applyFont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/>
    </xf>
    <xf numFmtId="2" fontId="11" fillId="0" borderId="10" xfId="0" applyNumberFormat="1" applyFont="1" applyBorder="1" applyAlignment="1">
      <alignment vertical="top"/>
    </xf>
    <xf numFmtId="0" fontId="68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9" fontId="11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53" applyFont="1">
      <alignment/>
      <protection/>
    </xf>
    <xf numFmtId="4" fontId="3" fillId="0" borderId="0" xfId="53" applyNumberFormat="1" applyFont="1">
      <alignment/>
      <protection/>
    </xf>
    <xf numFmtId="0" fontId="11" fillId="0" borderId="23" xfId="53" applyFont="1" applyBorder="1" applyAlignment="1">
      <alignment horizontal="center" vertical="top"/>
      <protection/>
    </xf>
    <xf numFmtId="4" fontId="8" fillId="0" borderId="10" xfId="53" applyNumberFormat="1" applyFont="1" applyBorder="1" applyAlignment="1">
      <alignment vertical="center" wrapText="1"/>
      <protection/>
    </xf>
    <xf numFmtId="2" fontId="11" fillId="0" borderId="10" xfId="53" applyNumberFormat="1" applyFont="1" applyBorder="1" applyAlignment="1">
      <alignment horizontal="right" vertical="center"/>
      <protection/>
    </xf>
    <xf numFmtId="2" fontId="11" fillId="0" borderId="24" xfId="53" applyNumberFormat="1" applyFont="1" applyBorder="1" applyAlignment="1">
      <alignment horizontal="right" vertical="center"/>
      <protection/>
    </xf>
    <xf numFmtId="0" fontId="8" fillId="0" borderId="25" xfId="53" applyFont="1" applyBorder="1" applyAlignment="1">
      <alignment horizontal="right" vertical="center"/>
      <protection/>
    </xf>
    <xf numFmtId="0" fontId="8" fillId="0" borderId="26" xfId="53" applyFont="1" applyBorder="1" applyAlignment="1">
      <alignment horizontal="right" vertical="center"/>
      <protection/>
    </xf>
    <xf numFmtId="0" fontId="11" fillId="0" borderId="27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4" fontId="8" fillId="0" borderId="24" xfId="53" applyNumberFormat="1" applyFont="1" applyBorder="1" applyAlignment="1">
      <alignment vertical="center" wrapText="1"/>
      <protection/>
    </xf>
    <xf numFmtId="0" fontId="8" fillId="0" borderId="23" xfId="53" applyFont="1" applyBorder="1" applyAlignment="1">
      <alignment horizontal="right" vertical="center"/>
      <protection/>
    </xf>
    <xf numFmtId="0" fontId="8" fillId="0" borderId="28" xfId="53" applyFont="1" applyBorder="1" applyAlignment="1">
      <alignment horizontal="right" vertical="center"/>
      <protection/>
    </xf>
    <xf numFmtId="4" fontId="8" fillId="33" borderId="10" xfId="53" applyNumberFormat="1" applyFont="1" applyFill="1" applyBorder="1" applyAlignment="1">
      <alignment vertical="center" wrapText="1"/>
      <protection/>
    </xf>
    <xf numFmtId="0" fontId="69" fillId="0" borderId="10" xfId="53" applyFont="1" applyBorder="1" applyAlignment="1">
      <alignment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29" xfId="53" applyFont="1" applyBorder="1">
      <alignment/>
      <protection/>
    </xf>
    <xf numFmtId="0" fontId="8" fillId="0" borderId="17" xfId="53" applyFont="1" applyBorder="1" applyAlignment="1">
      <alignment vertical="top" wrapText="1"/>
      <protection/>
    </xf>
    <xf numFmtId="4" fontId="8" fillId="0" borderId="17" xfId="53" applyNumberFormat="1" applyFont="1" applyBorder="1" applyAlignment="1">
      <alignment vertical="center" wrapText="1"/>
      <protection/>
    </xf>
    <xf numFmtId="4" fontId="8" fillId="0" borderId="29" xfId="53" applyNumberFormat="1" applyFont="1" applyBorder="1" applyAlignment="1">
      <alignment vertical="center" wrapText="1"/>
      <protection/>
    </xf>
    <xf numFmtId="4" fontId="8" fillId="0" borderId="30" xfId="53" applyNumberFormat="1" applyFont="1" applyBorder="1" applyAlignment="1">
      <alignment vertical="center" wrapText="1"/>
      <protection/>
    </xf>
    <xf numFmtId="0" fontId="13" fillId="0" borderId="10" xfId="0" applyFont="1" applyFill="1" applyBorder="1" applyAlignment="1">
      <alignment vertical="top" wrapText="1"/>
    </xf>
    <xf numFmtId="0" fontId="53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10" xfId="0" applyFont="1" applyBorder="1" applyAlignment="1">
      <alignment vertical="top" wrapText="1"/>
    </xf>
    <xf numFmtId="0" fontId="71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3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72" fillId="0" borderId="10" xfId="0" applyFont="1" applyBorder="1" applyAlignment="1">
      <alignment/>
    </xf>
    <xf numFmtId="49" fontId="72" fillId="33" borderId="10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72" fillId="33" borderId="10" xfId="0" applyFont="1" applyFill="1" applyBorder="1" applyAlignment="1">
      <alignment horizontal="center"/>
    </xf>
    <xf numFmtId="49" fontId="72" fillId="0" borderId="10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1" fontId="72" fillId="0" borderId="10" xfId="0" applyNumberFormat="1" applyFont="1" applyFill="1" applyBorder="1" applyAlignment="1">
      <alignment horizontal="center"/>
    </xf>
    <xf numFmtId="0" fontId="75" fillId="0" borderId="10" xfId="0" applyFont="1" applyFill="1" applyBorder="1" applyAlignment="1">
      <alignment/>
    </xf>
    <xf numFmtId="4" fontId="5" fillId="0" borderId="11" xfId="53" applyNumberFormat="1" applyFont="1" applyBorder="1" applyAlignment="1">
      <alignment horizontal="center" vertical="center" wrapText="1"/>
      <protection/>
    </xf>
    <xf numFmtId="4" fontId="5" fillId="0" borderId="32" xfId="53" applyNumberFormat="1" applyFont="1" applyBorder="1" applyAlignment="1">
      <alignment horizontal="center" vertical="center" wrapText="1"/>
      <protection/>
    </xf>
    <xf numFmtId="4" fontId="5" fillId="0" borderId="24" xfId="53" applyNumberFormat="1" applyFont="1" applyBorder="1" applyAlignment="1">
      <alignment horizontal="center" vertical="center" wrapText="1"/>
      <protection/>
    </xf>
    <xf numFmtId="4" fontId="5" fillId="0" borderId="33" xfId="53" applyNumberFormat="1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4" xfId="53" applyFont="1" applyBorder="1" applyAlignment="1">
      <alignment horizontal="center" vertical="top" wrapText="1"/>
      <protection/>
    </xf>
    <xf numFmtId="0" fontId="7" fillId="0" borderId="34" xfId="53" applyFont="1" applyBorder="1" applyAlignment="1">
      <alignment horizontal="center" vertical="top"/>
      <protection/>
    </xf>
    <xf numFmtId="0" fontId="7" fillId="0" borderId="35" xfId="53" applyFont="1" applyBorder="1" applyAlignment="1">
      <alignment horizontal="center" vertical="top"/>
      <protection/>
    </xf>
    <xf numFmtId="0" fontId="7" fillId="0" borderId="31" xfId="53" applyFont="1" applyBorder="1" applyAlignment="1">
      <alignment horizontal="center" vertical="top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3" fillId="0" borderId="36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4" fontId="3" fillId="0" borderId="37" xfId="53" applyNumberFormat="1" applyFont="1" applyBorder="1" applyAlignment="1">
      <alignment horizontal="center" vertical="center" wrapText="1"/>
      <protection/>
    </xf>
    <xf numFmtId="4" fontId="3" fillId="0" borderId="38" xfId="53" applyNumberFormat="1" applyFont="1" applyBorder="1" applyAlignment="1">
      <alignment horizontal="center" vertical="center" wrapText="1"/>
      <protection/>
    </xf>
    <xf numFmtId="4" fontId="3" fillId="0" borderId="39" xfId="53" applyNumberFormat="1" applyFont="1" applyBorder="1" applyAlignment="1">
      <alignment horizontal="center" vertical="center" wrapText="1"/>
      <protection/>
    </xf>
    <xf numFmtId="4" fontId="3" fillId="0" borderId="40" xfId="53" applyNumberFormat="1" applyFont="1" applyBorder="1" applyAlignment="1">
      <alignment horizontal="center" vertical="center" wrapText="1"/>
      <protection/>
    </xf>
    <xf numFmtId="4" fontId="3" fillId="0" borderId="41" xfId="53" applyNumberFormat="1" applyFont="1" applyBorder="1" applyAlignment="1">
      <alignment horizontal="center" vertical="center" wrapText="1"/>
      <protection/>
    </xf>
    <xf numFmtId="4" fontId="3" fillId="0" borderId="42" xfId="53" applyNumberFormat="1" applyFont="1" applyBorder="1" applyAlignment="1">
      <alignment horizontal="center" vertical="center" wrapText="1"/>
      <protection/>
    </xf>
    <xf numFmtId="4" fontId="3" fillId="0" borderId="43" xfId="53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45" xfId="0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Д план РФ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833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'№2 Структура'!$A$5:$A$13</c:f>
              <c:strCache/>
            </c:strRef>
          </c:cat>
          <c:val>
            <c:numRef>
              <c:f>'№2 Структура'!$B$5:$B$13</c:f>
              <c:numCache/>
            </c:numRef>
          </c:val>
          <c:shape val="box"/>
        </c:ser>
        <c:ser>
          <c:idx val="1"/>
          <c:order val="1"/>
          <c:tx>
            <c:v>2013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'№2 Структура'!$A$5:$A$13</c:f>
              <c:strCache/>
            </c:strRef>
          </c:cat>
          <c:val>
            <c:numRef>
              <c:f>'№2 Структура'!$C$5:$C$13</c:f>
              <c:numCache/>
            </c:numRef>
          </c:val>
          <c:shape val="box"/>
        </c:ser>
        <c:shape val="box"/>
        <c:axId val="28520936"/>
        <c:axId val="55361833"/>
      </c:bar3D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60" b="0" i="0" u="none" baseline="0">
                <a:solidFill>
                  <a:srgbClr val="000000"/>
                </a:solidFill>
              </a:defRPr>
            </a:pPr>
          </a:p>
        </c:tx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0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4085"/>
          <c:w val="0.104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09425"/>
          <c:w val="0.5245"/>
          <c:h val="0.80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'№2 Структура'!$A$52:$A$58</c:f>
              <c:strCache/>
            </c:strRef>
          </c:cat>
          <c:val>
            <c:numRef>
              <c:f>'№2 Структура'!$B$52:$B$58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12825"/>
          <c:w val="0.34325"/>
          <c:h val="0.7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109"/>
          <c:w val="0.527"/>
          <c:h val="0.77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'№2 Структура'!$A$85:$A$90</c:f>
              <c:strCache/>
            </c:strRef>
          </c:cat>
          <c:val>
            <c:numRef>
              <c:f>'№2 Структура'!$B$85:$B$90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5"/>
          <c:y val="0.032"/>
          <c:w val="0.34075"/>
          <c:h val="0.9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16</xdr:row>
      <xdr:rowOff>133350</xdr:rowOff>
    </xdr:from>
    <xdr:to>
      <xdr:col>3</xdr:col>
      <xdr:colOff>333375</xdr:colOff>
      <xdr:row>33</xdr:row>
      <xdr:rowOff>123825</xdr:rowOff>
    </xdr:to>
    <xdr:graphicFrame>
      <xdr:nvGraphicFramePr>
        <xdr:cNvPr id="1" name="Диаграмма 1"/>
        <xdr:cNvGraphicFramePr/>
      </xdr:nvGraphicFramePr>
      <xdr:xfrm>
        <a:off x="209550" y="4152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60</xdr:row>
      <xdr:rowOff>95250</xdr:rowOff>
    </xdr:from>
    <xdr:to>
      <xdr:col>4</xdr:col>
      <xdr:colOff>266700</xdr:colOff>
      <xdr:row>79</xdr:row>
      <xdr:rowOff>152400</xdr:rowOff>
    </xdr:to>
    <xdr:graphicFrame>
      <xdr:nvGraphicFramePr>
        <xdr:cNvPr id="2" name="Диаграмма 2"/>
        <xdr:cNvGraphicFramePr/>
      </xdr:nvGraphicFramePr>
      <xdr:xfrm>
        <a:off x="57150" y="11430000"/>
        <a:ext cx="5524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92</xdr:row>
      <xdr:rowOff>142875</xdr:rowOff>
    </xdr:from>
    <xdr:to>
      <xdr:col>4</xdr:col>
      <xdr:colOff>381000</xdr:colOff>
      <xdr:row>106</xdr:row>
      <xdr:rowOff>47625</xdr:rowOff>
    </xdr:to>
    <xdr:graphicFrame>
      <xdr:nvGraphicFramePr>
        <xdr:cNvPr id="3" name="Диаграмма 3"/>
        <xdr:cNvGraphicFramePr/>
      </xdr:nvGraphicFramePr>
      <xdr:xfrm>
        <a:off x="133350" y="16687800"/>
        <a:ext cx="55626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5.421875" style="0" customWidth="1"/>
    <col min="2" max="2" width="25.7109375" style="0" customWidth="1"/>
    <col min="3" max="3" width="10.7109375" style="0" customWidth="1"/>
    <col min="4" max="4" width="9.8515625" style="0" customWidth="1"/>
    <col min="5" max="5" width="11.28125" style="0" customWidth="1"/>
    <col min="6" max="6" width="12.00390625" style="0" customWidth="1"/>
    <col min="7" max="7" width="11.00390625" style="0" customWidth="1"/>
    <col min="8" max="8" width="9.00390625" style="0" customWidth="1"/>
    <col min="9" max="9" width="10.7109375" style="0" customWidth="1"/>
    <col min="10" max="10" width="12.00390625" style="0" customWidth="1"/>
    <col min="11" max="11" width="12.7109375" style="0" customWidth="1"/>
    <col min="12" max="12" width="13.00390625" style="0" customWidth="1"/>
  </cols>
  <sheetData>
    <row r="1" ht="12.75">
      <c r="I1" s="79" t="s">
        <v>235</v>
      </c>
    </row>
    <row r="2" spans="1:12" ht="15.75">
      <c r="A2" s="51"/>
      <c r="B2" s="104" t="s">
        <v>66</v>
      </c>
      <c r="C2" s="56"/>
      <c r="D2" s="105"/>
      <c r="E2" s="105"/>
      <c r="F2" s="105"/>
      <c r="G2" s="52"/>
      <c r="H2" s="52"/>
      <c r="I2" s="52"/>
      <c r="J2" s="52"/>
      <c r="K2" s="51"/>
      <c r="L2" s="51"/>
    </row>
    <row r="3" spans="1:12" ht="16.5" thickBot="1">
      <c r="A3" s="51"/>
      <c r="B3" s="104" t="s">
        <v>67</v>
      </c>
      <c r="C3" s="56"/>
      <c r="D3" s="105"/>
      <c r="E3" s="105"/>
      <c r="F3" s="105"/>
      <c r="G3" s="52"/>
      <c r="H3" s="52"/>
      <c r="I3" s="52"/>
      <c r="J3" s="52"/>
      <c r="K3" s="51"/>
      <c r="L3" s="51"/>
    </row>
    <row r="4" spans="1:12" ht="16.5" thickBot="1">
      <c r="A4" s="167" t="s">
        <v>12</v>
      </c>
      <c r="B4" s="170" t="s">
        <v>35</v>
      </c>
      <c r="C4" s="173" t="s">
        <v>83</v>
      </c>
      <c r="D4" s="174"/>
      <c r="E4" s="174"/>
      <c r="F4" s="174"/>
      <c r="G4" s="174"/>
      <c r="H4" s="174"/>
      <c r="I4" s="174"/>
      <c r="J4" s="174"/>
      <c r="K4" s="81"/>
      <c r="L4" s="81"/>
    </row>
    <row r="5" spans="1:12" ht="15.75">
      <c r="A5" s="168"/>
      <c r="B5" s="171"/>
      <c r="C5" s="175" t="s">
        <v>36</v>
      </c>
      <c r="D5" s="178" t="s">
        <v>37</v>
      </c>
      <c r="E5" s="178"/>
      <c r="F5" s="178"/>
      <c r="G5" s="178"/>
      <c r="H5" s="178"/>
      <c r="I5" s="178"/>
      <c r="J5" s="179"/>
      <c r="K5" s="82"/>
      <c r="L5" s="82"/>
    </row>
    <row r="6" spans="1:12" ht="12.75">
      <c r="A6" s="168"/>
      <c r="B6" s="171"/>
      <c r="C6" s="176"/>
      <c r="D6" s="158" t="s">
        <v>38</v>
      </c>
      <c r="E6" s="158" t="s">
        <v>202</v>
      </c>
      <c r="F6" s="158" t="s">
        <v>52</v>
      </c>
      <c r="G6" s="158" t="s">
        <v>53</v>
      </c>
      <c r="H6" s="158" t="s">
        <v>203</v>
      </c>
      <c r="I6" s="160" t="s">
        <v>39</v>
      </c>
      <c r="J6" s="161"/>
      <c r="K6" s="162" t="s">
        <v>204</v>
      </c>
      <c r="L6" s="162" t="s">
        <v>234</v>
      </c>
    </row>
    <row r="7" spans="1:12" ht="78" customHeight="1" thickBot="1">
      <c r="A7" s="169"/>
      <c r="B7" s="172"/>
      <c r="C7" s="177"/>
      <c r="D7" s="159"/>
      <c r="E7" s="159"/>
      <c r="F7" s="159"/>
      <c r="G7" s="159"/>
      <c r="H7" s="159"/>
      <c r="I7" s="53" t="s">
        <v>200</v>
      </c>
      <c r="J7" s="80" t="s">
        <v>54</v>
      </c>
      <c r="K7" s="163"/>
      <c r="L7" s="163"/>
    </row>
    <row r="8" spans="1:12" ht="12.75">
      <c r="A8" s="83">
        <v>1</v>
      </c>
      <c r="B8" s="54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11</v>
      </c>
      <c r="K8" s="54">
        <v>12</v>
      </c>
      <c r="L8" s="86">
        <v>13</v>
      </c>
    </row>
    <row r="9" spans="1:12" ht="18.75" thickBot="1">
      <c r="A9" s="164" t="s">
        <v>40</v>
      </c>
      <c r="B9" s="165"/>
      <c r="C9" s="165"/>
      <c r="D9" s="165"/>
      <c r="E9" s="165"/>
      <c r="F9" s="165"/>
      <c r="G9" s="165"/>
      <c r="H9" s="165"/>
      <c r="I9" s="165"/>
      <c r="J9" s="166"/>
      <c r="K9" s="84"/>
      <c r="L9" s="85"/>
    </row>
    <row r="10" spans="1:12" ht="170.25" customHeight="1">
      <c r="A10" s="106">
        <v>1</v>
      </c>
      <c r="B10" s="113" t="s">
        <v>205</v>
      </c>
      <c r="C10" s="107">
        <f>D10+E10+F10+G10+H10+I10+J10</f>
        <v>2096.4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9">
        <v>2096.4</v>
      </c>
      <c r="K10" s="110">
        <v>213843.2</v>
      </c>
      <c r="L10" s="111">
        <v>23897.4</v>
      </c>
    </row>
    <row r="11" spans="1:12" ht="165">
      <c r="A11" s="112">
        <v>2</v>
      </c>
      <c r="B11" s="113" t="s">
        <v>41</v>
      </c>
      <c r="C11" s="107">
        <f aca="true" t="shared" si="0" ref="C11:C23">D11+E11+F11+G11+H11+I11+J11</f>
        <v>9874.3</v>
      </c>
      <c r="D11" s="107">
        <v>0</v>
      </c>
      <c r="E11" s="107">
        <v>0</v>
      </c>
      <c r="F11" s="107">
        <f>76+6262.6</f>
        <v>6338.6</v>
      </c>
      <c r="G11" s="107">
        <v>0</v>
      </c>
      <c r="H11" s="107">
        <f>1965.6+101.7</f>
        <v>2067.2999999999997</v>
      </c>
      <c r="I11" s="107">
        <v>1468.4</v>
      </c>
      <c r="J11" s="114"/>
      <c r="K11" s="115">
        <v>195682.8</v>
      </c>
      <c r="L11" s="116">
        <v>195682.8</v>
      </c>
    </row>
    <row r="12" spans="1:12" ht="60">
      <c r="A12" s="106">
        <v>3</v>
      </c>
      <c r="B12" s="113" t="s">
        <v>42</v>
      </c>
      <c r="C12" s="107">
        <f t="shared" si="0"/>
        <v>5239.099999999999</v>
      </c>
      <c r="D12" s="107">
        <v>0</v>
      </c>
      <c r="E12" s="107">
        <v>0</v>
      </c>
      <c r="F12" s="107">
        <v>0</v>
      </c>
      <c r="G12" s="107">
        <v>229.4</v>
      </c>
      <c r="H12" s="107">
        <v>0</v>
      </c>
      <c r="I12" s="107">
        <v>5009.7</v>
      </c>
      <c r="J12" s="114">
        <v>0</v>
      </c>
      <c r="K12" s="115"/>
      <c r="L12" s="116"/>
    </row>
    <row r="13" spans="1:12" ht="225">
      <c r="A13" s="112">
        <v>4</v>
      </c>
      <c r="B13" s="113" t="s">
        <v>43</v>
      </c>
      <c r="C13" s="107">
        <f t="shared" si="0"/>
        <v>25.8</v>
      </c>
      <c r="D13" s="107">
        <v>25.8</v>
      </c>
      <c r="E13" s="107"/>
      <c r="F13" s="107">
        <v>0</v>
      </c>
      <c r="G13" s="107"/>
      <c r="H13" s="107">
        <v>0</v>
      </c>
      <c r="I13" s="117"/>
      <c r="J13" s="114">
        <v>0</v>
      </c>
      <c r="K13" s="115">
        <v>16676.5</v>
      </c>
      <c r="L13" s="116">
        <v>4260.4</v>
      </c>
    </row>
    <row r="14" spans="1:12" ht="180">
      <c r="A14" s="106">
        <v>5</v>
      </c>
      <c r="B14" s="113" t="s">
        <v>44</v>
      </c>
      <c r="C14" s="107">
        <f t="shared" si="0"/>
        <v>33231</v>
      </c>
      <c r="D14" s="107">
        <v>0</v>
      </c>
      <c r="E14" s="107">
        <v>33231</v>
      </c>
      <c r="F14" s="107">
        <v>0</v>
      </c>
      <c r="G14" s="107">
        <v>0</v>
      </c>
      <c r="H14" s="107">
        <v>0</v>
      </c>
      <c r="I14" s="107">
        <v>0</v>
      </c>
      <c r="J14" s="114">
        <v>0</v>
      </c>
      <c r="K14" s="115">
        <v>44950</v>
      </c>
      <c r="L14" s="116">
        <v>0</v>
      </c>
    </row>
    <row r="15" spans="1:12" ht="168" customHeight="1">
      <c r="A15" s="112">
        <v>6</v>
      </c>
      <c r="B15" s="118" t="s">
        <v>45</v>
      </c>
      <c r="C15" s="107">
        <f t="shared" si="0"/>
        <v>1250.8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14">
        <v>1250.8</v>
      </c>
      <c r="K15" s="115">
        <v>3890</v>
      </c>
      <c r="L15" s="116">
        <v>3890</v>
      </c>
    </row>
    <row r="16" spans="1:12" ht="150">
      <c r="A16" s="106">
        <v>7</v>
      </c>
      <c r="B16" s="113" t="s">
        <v>46</v>
      </c>
      <c r="C16" s="107">
        <f t="shared" si="0"/>
        <v>1086.6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360.4</v>
      </c>
      <c r="J16" s="114">
        <v>726.2</v>
      </c>
      <c r="K16" s="115">
        <v>7223.5</v>
      </c>
      <c r="L16" s="116"/>
    </row>
    <row r="17" spans="1:12" ht="180">
      <c r="A17" s="112">
        <v>8</v>
      </c>
      <c r="B17" s="96" t="s">
        <v>103</v>
      </c>
      <c r="C17" s="107">
        <f t="shared" si="0"/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14">
        <v>0</v>
      </c>
      <c r="K17" s="115">
        <v>7215.5</v>
      </c>
      <c r="L17" s="116">
        <v>7215.5</v>
      </c>
    </row>
    <row r="18" spans="1:12" ht="165">
      <c r="A18" s="106">
        <v>9</v>
      </c>
      <c r="B18" s="113" t="s">
        <v>47</v>
      </c>
      <c r="C18" s="107">
        <f t="shared" si="0"/>
        <v>2041</v>
      </c>
      <c r="D18" s="107">
        <v>0</v>
      </c>
      <c r="E18" s="107">
        <v>2041</v>
      </c>
      <c r="F18" s="107">
        <v>0</v>
      </c>
      <c r="G18" s="107">
        <v>0</v>
      </c>
      <c r="H18" s="107">
        <v>0</v>
      </c>
      <c r="I18" s="107">
        <v>0</v>
      </c>
      <c r="J18" s="114">
        <v>0</v>
      </c>
      <c r="K18" s="115">
        <v>59351.1</v>
      </c>
      <c r="L18" s="116">
        <v>59351.1</v>
      </c>
    </row>
    <row r="19" spans="1:12" ht="150">
      <c r="A19" s="112">
        <v>10</v>
      </c>
      <c r="B19" s="118" t="s">
        <v>48</v>
      </c>
      <c r="C19" s="107">
        <f t="shared" si="0"/>
        <v>426.8</v>
      </c>
      <c r="D19" s="107">
        <v>213.4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14">
        <v>213.4</v>
      </c>
      <c r="K19" s="115">
        <v>17718.1</v>
      </c>
      <c r="L19" s="116">
        <v>17718.1</v>
      </c>
    </row>
    <row r="20" spans="1:12" ht="195">
      <c r="A20" s="106">
        <v>11</v>
      </c>
      <c r="B20" s="113" t="s">
        <v>49</v>
      </c>
      <c r="C20" s="107">
        <f t="shared" si="0"/>
        <v>4856.8</v>
      </c>
      <c r="D20" s="107">
        <v>769.6</v>
      </c>
      <c r="E20" s="107">
        <f>222.2+1744</f>
        <v>1966.2</v>
      </c>
      <c r="F20" s="107">
        <v>0</v>
      </c>
      <c r="G20" s="107">
        <v>0</v>
      </c>
      <c r="H20" s="107">
        <v>4.4</v>
      </c>
      <c r="I20" s="107">
        <v>0</v>
      </c>
      <c r="J20" s="114">
        <v>2116.6</v>
      </c>
      <c r="K20" s="115">
        <v>89525.3</v>
      </c>
      <c r="L20" s="116">
        <v>7611.4</v>
      </c>
    </row>
    <row r="21" spans="1:12" ht="120">
      <c r="A21" s="112">
        <v>12</v>
      </c>
      <c r="B21" s="119" t="s">
        <v>50</v>
      </c>
      <c r="C21" s="107">
        <f t="shared" si="0"/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14">
        <v>0</v>
      </c>
      <c r="K21" s="115">
        <v>11044.5</v>
      </c>
      <c r="L21" s="116">
        <v>11044.5</v>
      </c>
    </row>
    <row r="22" spans="1:12" ht="270">
      <c r="A22" s="106">
        <v>13</v>
      </c>
      <c r="B22" s="113" t="s">
        <v>201</v>
      </c>
      <c r="C22" s="107">
        <f t="shared" si="0"/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14">
        <v>0</v>
      </c>
      <c r="K22" s="115">
        <v>46474</v>
      </c>
      <c r="L22" s="116">
        <v>46474</v>
      </c>
    </row>
    <row r="23" spans="1:12" ht="90">
      <c r="A23" s="112">
        <v>14</v>
      </c>
      <c r="B23" s="113" t="s">
        <v>229</v>
      </c>
      <c r="C23" s="107">
        <f t="shared" si="0"/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14">
        <v>0</v>
      </c>
      <c r="K23" s="115">
        <v>131173</v>
      </c>
      <c r="L23" s="116">
        <v>126450.5</v>
      </c>
    </row>
    <row r="24" spans="1:12" ht="15.75" thickBot="1">
      <c r="A24" s="120"/>
      <c r="B24" s="121" t="s">
        <v>51</v>
      </c>
      <c r="C24" s="122">
        <f>SUM(C10:C23)</f>
        <v>60128.600000000006</v>
      </c>
      <c r="D24" s="122">
        <f aca="true" t="shared" si="1" ref="D24:J24">SUM(D9:D21)</f>
        <v>1008.8000000000001</v>
      </c>
      <c r="E24" s="122">
        <f t="shared" si="1"/>
        <v>37238.2</v>
      </c>
      <c r="F24" s="122">
        <f t="shared" si="1"/>
        <v>6338.6</v>
      </c>
      <c r="G24" s="122">
        <f t="shared" si="1"/>
        <v>229.4</v>
      </c>
      <c r="H24" s="122">
        <f t="shared" si="1"/>
        <v>2071.7</v>
      </c>
      <c r="I24" s="122">
        <f t="shared" si="1"/>
        <v>6838.5</v>
      </c>
      <c r="J24" s="122">
        <f t="shared" si="1"/>
        <v>6403.4</v>
      </c>
      <c r="K24" s="123">
        <f>SUM(K9:K23)</f>
        <v>844767.5</v>
      </c>
      <c r="L24" s="124">
        <f>SUM(L9:L23)</f>
        <v>503595.69999999995</v>
      </c>
    </row>
  </sheetData>
  <sheetProtection/>
  <mergeCells count="14">
    <mergeCell ref="D6:D7"/>
    <mergeCell ref="E6:E7"/>
    <mergeCell ref="F6:F7"/>
    <mergeCell ref="G6:G7"/>
    <mergeCell ref="H6:H7"/>
    <mergeCell ref="I6:J6"/>
    <mergeCell ref="K6:K7"/>
    <mergeCell ref="L6:L7"/>
    <mergeCell ref="A9:J9"/>
    <mergeCell ref="A4:A7"/>
    <mergeCell ref="B4:B7"/>
    <mergeCell ref="C4:J4"/>
    <mergeCell ref="C5:C7"/>
    <mergeCell ref="D5:J5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1"/>
  <sheetViews>
    <sheetView tabSelected="1" zoomScalePageLayoutView="0" workbookViewId="0" topLeftCell="A73">
      <selection activeCell="A84" sqref="A84:IV85"/>
    </sheetView>
  </sheetViews>
  <sheetFormatPr defaultColWidth="9.140625" defaultRowHeight="12.75"/>
  <cols>
    <col min="1" max="1" width="45.28125" style="0" customWidth="1"/>
    <col min="2" max="2" width="11.421875" style="0" customWidth="1"/>
    <col min="3" max="3" width="10.00390625" style="0" customWidth="1"/>
    <col min="4" max="4" width="13.00390625" style="0" customWidth="1"/>
  </cols>
  <sheetData>
    <row r="2" ht="15">
      <c r="D2" s="126" t="s">
        <v>238</v>
      </c>
    </row>
    <row r="3" ht="18.75">
      <c r="A3" s="127" t="s">
        <v>239</v>
      </c>
    </row>
    <row r="4" spans="1:5" ht="15.75">
      <c r="A4" s="128" t="s">
        <v>240</v>
      </c>
      <c r="B4" s="129">
        <v>2012</v>
      </c>
      <c r="C4" s="129">
        <v>2013</v>
      </c>
      <c r="D4" s="129" t="s">
        <v>241</v>
      </c>
      <c r="E4" s="129" t="s">
        <v>242</v>
      </c>
    </row>
    <row r="5" spans="1:5" ht="21" customHeight="1">
      <c r="A5" s="130" t="s">
        <v>38</v>
      </c>
      <c r="B5" s="131">
        <v>2999</v>
      </c>
      <c r="C5" s="131">
        <v>1008.8</v>
      </c>
      <c r="D5" s="131">
        <f>SUM(C5-B5)</f>
        <v>-1990.2</v>
      </c>
      <c r="E5" s="132">
        <f>SUM(D5/B5*100)</f>
        <v>-66.3621207069023</v>
      </c>
    </row>
    <row r="6" spans="1:5" ht="23.25" customHeight="1">
      <c r="A6" s="130" t="s">
        <v>243</v>
      </c>
      <c r="B6" s="131">
        <v>28983.7</v>
      </c>
      <c r="C6" s="131">
        <v>37238.2</v>
      </c>
      <c r="D6" s="131">
        <f aca="true" t="shared" si="0" ref="D6:D16">SUM(C6-B6)</f>
        <v>8254.499999999996</v>
      </c>
      <c r="E6" s="132">
        <f aca="true" t="shared" si="1" ref="E6:E16">SUM(D6/B6*100)</f>
        <v>28.479800715574605</v>
      </c>
    </row>
    <row r="7" spans="1:5" ht="31.5" customHeight="1">
      <c r="A7" s="130" t="s">
        <v>52</v>
      </c>
      <c r="B7" s="131">
        <v>12261</v>
      </c>
      <c r="C7" s="131">
        <v>6338.6</v>
      </c>
      <c r="D7" s="131">
        <f t="shared" si="0"/>
        <v>-5922.4</v>
      </c>
      <c r="E7" s="132">
        <f t="shared" si="1"/>
        <v>-48.30274855232036</v>
      </c>
    </row>
    <row r="8" spans="1:5" ht="27.75" customHeight="1">
      <c r="A8" s="130" t="s">
        <v>244</v>
      </c>
      <c r="B8" s="131">
        <v>1835.8</v>
      </c>
      <c r="C8" s="131">
        <v>0</v>
      </c>
      <c r="D8" s="131">
        <f t="shared" si="0"/>
        <v>-1835.8</v>
      </c>
      <c r="E8" s="132">
        <f t="shared" si="1"/>
        <v>-100</v>
      </c>
    </row>
    <row r="9" spans="1:5" ht="21.75" customHeight="1">
      <c r="A9" s="130" t="s">
        <v>245</v>
      </c>
      <c r="B9" s="131">
        <v>1527</v>
      </c>
      <c r="C9" s="131">
        <v>0</v>
      </c>
      <c r="D9" s="131">
        <f t="shared" si="0"/>
        <v>-1527</v>
      </c>
      <c r="E9" s="132">
        <f t="shared" si="1"/>
        <v>-100</v>
      </c>
    </row>
    <row r="10" spans="1:5" ht="25.5" customHeight="1">
      <c r="A10" s="130" t="s">
        <v>53</v>
      </c>
      <c r="B10" s="131">
        <v>0</v>
      </c>
      <c r="C10" s="131">
        <v>229.4</v>
      </c>
      <c r="D10" s="131">
        <f t="shared" si="0"/>
        <v>229.4</v>
      </c>
      <c r="E10" s="132">
        <v>100</v>
      </c>
    </row>
    <row r="11" spans="1:5" ht="22.5" customHeight="1">
      <c r="A11" s="130" t="s">
        <v>246</v>
      </c>
      <c r="B11" s="131">
        <v>0</v>
      </c>
      <c r="C11" s="131">
        <v>2071.7</v>
      </c>
      <c r="D11" s="131">
        <f t="shared" si="0"/>
        <v>2071.7</v>
      </c>
      <c r="E11" s="132">
        <v>100</v>
      </c>
    </row>
    <row r="12" spans="1:5" ht="12.75" customHeight="1">
      <c r="A12" s="130" t="s">
        <v>247</v>
      </c>
      <c r="B12" s="131">
        <v>2291.1</v>
      </c>
      <c r="C12" s="131"/>
      <c r="D12" s="131">
        <f t="shared" si="0"/>
        <v>-2291.1</v>
      </c>
      <c r="E12" s="132">
        <f t="shared" si="1"/>
        <v>-100</v>
      </c>
    </row>
    <row r="13" spans="1:5" ht="21" customHeight="1">
      <c r="A13" s="133" t="s">
        <v>248</v>
      </c>
      <c r="B13" s="134">
        <v>14002</v>
      </c>
      <c r="C13" s="134">
        <f>SUM(C14+C15)</f>
        <v>13241.9</v>
      </c>
      <c r="D13" s="131">
        <f t="shared" si="0"/>
        <v>-760.1000000000004</v>
      </c>
      <c r="E13" s="132">
        <f t="shared" si="1"/>
        <v>-5.428510212826742</v>
      </c>
    </row>
    <row r="14" spans="1:5" ht="16.5" customHeight="1">
      <c r="A14" s="130" t="s">
        <v>200</v>
      </c>
      <c r="B14" s="131">
        <v>4513</v>
      </c>
      <c r="C14" s="131">
        <v>6838.5</v>
      </c>
      <c r="D14" s="131">
        <f t="shared" si="0"/>
        <v>2325.5</v>
      </c>
      <c r="E14" s="132">
        <f t="shared" si="1"/>
        <v>51.52891646354975</v>
      </c>
    </row>
    <row r="15" spans="1:5" ht="15.75" customHeight="1">
      <c r="A15" s="130" t="s">
        <v>249</v>
      </c>
      <c r="B15" s="131">
        <v>9489</v>
      </c>
      <c r="C15" s="131">
        <v>6403.4</v>
      </c>
      <c r="D15" s="131">
        <f t="shared" si="0"/>
        <v>-3085.6000000000004</v>
      </c>
      <c r="E15" s="132">
        <f t="shared" si="1"/>
        <v>-32.517652018126256</v>
      </c>
    </row>
    <row r="16" spans="1:5" ht="15">
      <c r="A16" s="25" t="s">
        <v>250</v>
      </c>
      <c r="B16" s="135">
        <f>SUM(B5:B13)</f>
        <v>63899.6</v>
      </c>
      <c r="C16" s="135">
        <f>SUM(C5:C13)</f>
        <v>60128.6</v>
      </c>
      <c r="D16" s="6">
        <f t="shared" si="0"/>
        <v>-3771</v>
      </c>
      <c r="E16" s="136">
        <f t="shared" si="1"/>
        <v>-5.901445392459421</v>
      </c>
    </row>
    <row r="51" spans="1:2" ht="15">
      <c r="A51" s="135" t="s">
        <v>240</v>
      </c>
      <c r="B51" s="135" t="s">
        <v>251</v>
      </c>
    </row>
    <row r="52" spans="1:2" ht="12.75">
      <c r="A52" s="131" t="s">
        <v>38</v>
      </c>
      <c r="B52" s="6">
        <v>4.69</v>
      </c>
    </row>
    <row r="53" spans="1:2" ht="25.5">
      <c r="A53" s="130" t="s">
        <v>252</v>
      </c>
      <c r="B53" s="6">
        <v>45.36</v>
      </c>
    </row>
    <row r="54" spans="1:2" ht="12.75">
      <c r="A54" s="131" t="s">
        <v>52</v>
      </c>
      <c r="B54" s="6">
        <v>19.19</v>
      </c>
    </row>
    <row r="55" spans="1:2" ht="12.75">
      <c r="A55" s="131" t="s">
        <v>244</v>
      </c>
      <c r="B55" s="6">
        <v>2.87</v>
      </c>
    </row>
    <row r="56" spans="1:2" ht="12.75">
      <c r="A56" s="131" t="s">
        <v>245</v>
      </c>
      <c r="B56" s="6">
        <v>2.39</v>
      </c>
    </row>
    <row r="57" spans="1:2" ht="12.75">
      <c r="A57" s="6" t="s">
        <v>247</v>
      </c>
      <c r="B57" s="6">
        <v>3.59</v>
      </c>
    </row>
    <row r="58" spans="1:2" ht="12.75">
      <c r="A58" s="137" t="s">
        <v>253</v>
      </c>
      <c r="B58" s="6">
        <v>21.91</v>
      </c>
    </row>
    <row r="59" spans="1:2" ht="12.75">
      <c r="A59" s="6" t="s">
        <v>199</v>
      </c>
      <c r="B59" s="6">
        <f>SUM(B52:B58)</f>
        <v>100</v>
      </c>
    </row>
    <row r="84" spans="1:2" ht="12.75">
      <c r="A84" s="138" t="s">
        <v>240</v>
      </c>
      <c r="B84" s="138">
        <v>2013</v>
      </c>
    </row>
    <row r="85" spans="1:2" ht="12.75">
      <c r="A85" s="131" t="s">
        <v>38</v>
      </c>
      <c r="B85" s="6">
        <v>1.68</v>
      </c>
    </row>
    <row r="86" spans="1:2" ht="12.75">
      <c r="A86" s="130" t="s">
        <v>243</v>
      </c>
      <c r="B86" s="6">
        <v>61.93</v>
      </c>
    </row>
    <row r="87" spans="1:2" ht="12.75">
      <c r="A87" s="131" t="s">
        <v>52</v>
      </c>
      <c r="B87" s="6">
        <v>10.54</v>
      </c>
    </row>
    <row r="88" spans="1:2" ht="12.75">
      <c r="A88" s="6" t="s">
        <v>53</v>
      </c>
      <c r="B88" s="6">
        <v>0.38</v>
      </c>
    </row>
    <row r="89" spans="1:2" ht="12.75">
      <c r="A89" s="6" t="s">
        <v>246</v>
      </c>
      <c r="B89" s="6">
        <v>3.45</v>
      </c>
    </row>
    <row r="90" spans="1:2" ht="15">
      <c r="A90" s="135" t="s">
        <v>254</v>
      </c>
      <c r="B90" s="6">
        <v>22.02</v>
      </c>
    </row>
    <row r="91" spans="1:2" ht="12.75">
      <c r="A91" s="6"/>
      <c r="B91" s="6">
        <f>SUM(B85:B90)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5.57421875" style="45" customWidth="1"/>
    <col min="2" max="2" width="6.28125" style="65" customWidth="1"/>
    <col min="3" max="3" width="9.421875" style="39" customWidth="1"/>
    <col min="4" max="4" width="37.421875" style="26" customWidth="1"/>
    <col min="5" max="5" width="20.140625" style="45" customWidth="1"/>
    <col min="6" max="6" width="12.57421875" style="45" customWidth="1"/>
    <col min="7" max="7" width="17.7109375" style="45" customWidth="1"/>
    <col min="8" max="16384" width="9.140625" style="39" customWidth="1"/>
  </cols>
  <sheetData>
    <row r="1" spans="1:7" s="103" customFormat="1" ht="12.75">
      <c r="A1" s="101"/>
      <c r="B1" s="102"/>
      <c r="D1" s="77"/>
      <c r="E1" s="101"/>
      <c r="F1" s="181" t="s">
        <v>232</v>
      </c>
      <c r="G1" s="182"/>
    </row>
    <row r="2" spans="1:7" ht="14.25">
      <c r="A2" s="180" t="s">
        <v>206</v>
      </c>
      <c r="B2" s="180"/>
      <c r="C2" s="180"/>
      <c r="D2" s="180"/>
      <c r="E2" s="180"/>
      <c r="F2" s="180"/>
      <c r="G2" s="180"/>
    </row>
    <row r="4" spans="1:7" ht="38.25">
      <c r="A4" s="18" t="s">
        <v>0</v>
      </c>
      <c r="B4" s="60" t="s">
        <v>168</v>
      </c>
      <c r="C4" s="1" t="s">
        <v>2</v>
      </c>
      <c r="D4" s="33" t="s">
        <v>5</v>
      </c>
      <c r="E4" s="1" t="s">
        <v>1</v>
      </c>
      <c r="F4" s="1" t="s">
        <v>4</v>
      </c>
      <c r="G4" s="1" t="s">
        <v>6</v>
      </c>
    </row>
    <row r="5" spans="1:8" ht="76.5">
      <c r="A5" s="13">
        <v>1</v>
      </c>
      <c r="B5" s="61" t="s">
        <v>210</v>
      </c>
      <c r="C5" s="11">
        <v>41303</v>
      </c>
      <c r="D5" s="48" t="s">
        <v>8</v>
      </c>
      <c r="E5" s="13" t="s">
        <v>7</v>
      </c>
      <c r="F5" s="13" t="s">
        <v>10</v>
      </c>
      <c r="G5" s="36">
        <v>41304</v>
      </c>
      <c r="H5" s="39" t="s">
        <v>51</v>
      </c>
    </row>
    <row r="6" spans="1:7" ht="76.5">
      <c r="A6" s="58">
        <v>2</v>
      </c>
      <c r="B6" s="62" t="s">
        <v>210</v>
      </c>
      <c r="C6" s="59">
        <v>41303</v>
      </c>
      <c r="D6" s="48" t="s">
        <v>8</v>
      </c>
      <c r="E6" s="13" t="s">
        <v>9</v>
      </c>
      <c r="F6" s="13" t="s">
        <v>11</v>
      </c>
      <c r="G6" s="36">
        <v>41304</v>
      </c>
    </row>
    <row r="7" spans="1:7" ht="90" customHeight="1">
      <c r="A7" s="19">
        <v>3</v>
      </c>
      <c r="B7" s="57" t="s">
        <v>99</v>
      </c>
      <c r="C7" s="43">
        <v>41375</v>
      </c>
      <c r="D7" s="8" t="s">
        <v>29</v>
      </c>
      <c r="E7" s="2" t="s">
        <v>28</v>
      </c>
      <c r="F7" s="2" t="s">
        <v>33</v>
      </c>
      <c r="G7" s="16" t="s">
        <v>34</v>
      </c>
    </row>
    <row r="8" spans="1:7" ht="89.25">
      <c r="A8" s="2">
        <v>4</v>
      </c>
      <c r="B8" s="47" t="s">
        <v>99</v>
      </c>
      <c r="C8" s="5">
        <v>41375</v>
      </c>
      <c r="D8" s="8" t="s">
        <v>29</v>
      </c>
      <c r="E8" s="2" t="s">
        <v>31</v>
      </c>
      <c r="F8" s="2" t="s">
        <v>32</v>
      </c>
      <c r="G8" s="3">
        <v>41375</v>
      </c>
    </row>
    <row r="9" spans="1:7" ht="114.75">
      <c r="A9" s="14">
        <v>5</v>
      </c>
      <c r="B9" s="63" t="s">
        <v>100</v>
      </c>
      <c r="C9" s="15">
        <v>41418</v>
      </c>
      <c r="D9" s="40" t="s">
        <v>72</v>
      </c>
      <c r="E9" s="2" t="s">
        <v>9</v>
      </c>
      <c r="F9" s="2" t="s">
        <v>11</v>
      </c>
      <c r="G9" s="3">
        <v>41421</v>
      </c>
    </row>
    <row r="10" spans="1:7" ht="117" customHeight="1">
      <c r="A10" s="2">
        <v>6</v>
      </c>
      <c r="B10" s="47" t="s">
        <v>100</v>
      </c>
      <c r="C10" s="5">
        <v>41418</v>
      </c>
      <c r="D10" s="40" t="s">
        <v>72</v>
      </c>
      <c r="E10" s="2" t="s">
        <v>31</v>
      </c>
      <c r="F10" s="2" t="s">
        <v>32</v>
      </c>
      <c r="G10" s="3">
        <v>41421</v>
      </c>
    </row>
    <row r="11" spans="1:7" ht="94.5" customHeight="1">
      <c r="A11" s="2">
        <v>7</v>
      </c>
      <c r="B11" s="47" t="s">
        <v>101</v>
      </c>
      <c r="C11" s="3">
        <v>41452</v>
      </c>
      <c r="D11" s="8" t="s">
        <v>86</v>
      </c>
      <c r="E11" s="2" t="s">
        <v>9</v>
      </c>
      <c r="F11" s="2" t="s">
        <v>11</v>
      </c>
      <c r="G11" s="3">
        <v>41452</v>
      </c>
    </row>
    <row r="12" spans="1:7" ht="93" customHeight="1">
      <c r="A12" s="2">
        <v>8</v>
      </c>
      <c r="B12" s="47" t="s">
        <v>101</v>
      </c>
      <c r="C12" s="35">
        <v>41452</v>
      </c>
      <c r="D12" s="8" t="s">
        <v>86</v>
      </c>
      <c r="E12" s="2" t="s">
        <v>87</v>
      </c>
      <c r="F12" s="2" t="s">
        <v>88</v>
      </c>
      <c r="G12" s="3">
        <v>41452</v>
      </c>
    </row>
    <row r="13" spans="1:7" ht="89.25">
      <c r="A13" s="2">
        <v>9</v>
      </c>
      <c r="B13" s="47" t="s">
        <v>102</v>
      </c>
      <c r="C13" s="3">
        <v>41485</v>
      </c>
      <c r="D13" s="41" t="s">
        <v>92</v>
      </c>
      <c r="E13" s="2" t="s">
        <v>9</v>
      </c>
      <c r="F13" s="2" t="s">
        <v>91</v>
      </c>
      <c r="G13" s="3">
        <v>41485</v>
      </c>
    </row>
    <row r="14" spans="1:7" ht="63.75">
      <c r="A14" s="14">
        <v>10</v>
      </c>
      <c r="B14" s="63" t="s">
        <v>169</v>
      </c>
      <c r="C14" s="44">
        <v>41528</v>
      </c>
      <c r="D14" s="8" t="s">
        <v>93</v>
      </c>
      <c r="E14" s="2" t="s">
        <v>89</v>
      </c>
      <c r="F14" s="2" t="s">
        <v>94</v>
      </c>
      <c r="G14" s="3">
        <v>41529</v>
      </c>
    </row>
    <row r="15" spans="1:7" ht="63.75">
      <c r="A15" s="2">
        <v>11</v>
      </c>
      <c r="B15" s="63" t="s">
        <v>169</v>
      </c>
      <c r="C15" s="44">
        <v>41528</v>
      </c>
      <c r="D15" s="8" t="s">
        <v>93</v>
      </c>
      <c r="E15" s="2" t="s">
        <v>95</v>
      </c>
      <c r="F15" s="2" t="s">
        <v>105</v>
      </c>
      <c r="G15" s="3">
        <v>41529</v>
      </c>
    </row>
    <row r="16" spans="1:7" ht="63.75">
      <c r="A16" s="2">
        <v>12</v>
      </c>
      <c r="B16" s="63" t="s">
        <v>169</v>
      </c>
      <c r="C16" s="44">
        <v>41528</v>
      </c>
      <c r="D16" s="8" t="s">
        <v>93</v>
      </c>
      <c r="E16" s="2" t="s">
        <v>96</v>
      </c>
      <c r="F16" s="2" t="s">
        <v>106</v>
      </c>
      <c r="G16" s="3">
        <v>41529</v>
      </c>
    </row>
    <row r="17" spans="1:7" ht="63.75">
      <c r="A17" s="2">
        <v>13</v>
      </c>
      <c r="B17" s="63" t="s">
        <v>169</v>
      </c>
      <c r="C17" s="44">
        <v>41528</v>
      </c>
      <c r="D17" s="8" t="s">
        <v>207</v>
      </c>
      <c r="E17" s="2" t="s">
        <v>104</v>
      </c>
      <c r="F17" s="2" t="s">
        <v>11</v>
      </c>
      <c r="G17" s="3">
        <v>41529</v>
      </c>
    </row>
    <row r="18" spans="1:7" ht="102">
      <c r="A18" s="2">
        <v>14</v>
      </c>
      <c r="B18" s="63"/>
      <c r="C18" s="44">
        <v>41533</v>
      </c>
      <c r="D18" s="8" t="s">
        <v>103</v>
      </c>
      <c r="E18" s="2" t="s">
        <v>9</v>
      </c>
      <c r="F18" s="2" t="s">
        <v>11</v>
      </c>
      <c r="G18" s="3">
        <v>41534</v>
      </c>
    </row>
    <row r="19" spans="1:7" ht="89.25">
      <c r="A19" s="2">
        <v>15</v>
      </c>
      <c r="B19" s="63"/>
      <c r="C19" s="44">
        <v>41558</v>
      </c>
      <c r="D19" s="40" t="s">
        <v>107</v>
      </c>
      <c r="E19" s="2" t="s">
        <v>9</v>
      </c>
      <c r="F19" s="2" t="s">
        <v>11</v>
      </c>
      <c r="G19" s="3">
        <v>41558</v>
      </c>
    </row>
    <row r="20" spans="1:7" ht="76.5">
      <c r="A20" s="2">
        <v>16</v>
      </c>
      <c r="B20" s="63"/>
      <c r="C20" s="44">
        <v>41600</v>
      </c>
      <c r="D20" s="12" t="s">
        <v>108</v>
      </c>
      <c r="E20" s="2" t="s">
        <v>9</v>
      </c>
      <c r="F20" s="2" t="s">
        <v>11</v>
      </c>
      <c r="G20" s="44">
        <v>41600</v>
      </c>
    </row>
    <row r="21" spans="1:7" ht="76.5">
      <c r="A21" s="2">
        <v>17</v>
      </c>
      <c r="B21" s="63"/>
      <c r="C21" s="44">
        <v>41600</v>
      </c>
      <c r="D21" s="12" t="s">
        <v>108</v>
      </c>
      <c r="E21" s="2" t="s">
        <v>109</v>
      </c>
      <c r="F21" s="2" t="s">
        <v>156</v>
      </c>
      <c r="G21" s="3">
        <v>41600</v>
      </c>
    </row>
    <row r="22" spans="1:7" ht="102">
      <c r="A22" s="2">
        <v>18</v>
      </c>
      <c r="B22" s="64"/>
      <c r="C22" s="46">
        <v>41638</v>
      </c>
      <c r="D22" s="4" t="s">
        <v>157</v>
      </c>
      <c r="E22" s="2" t="s">
        <v>9</v>
      </c>
      <c r="F22" s="2" t="s">
        <v>11</v>
      </c>
      <c r="G22" s="3">
        <v>41638</v>
      </c>
    </row>
    <row r="23" spans="1:7" ht="102">
      <c r="A23" s="2">
        <v>19</v>
      </c>
      <c r="B23" s="64"/>
      <c r="C23" s="46">
        <v>41638</v>
      </c>
      <c r="D23" s="4" t="s">
        <v>157</v>
      </c>
      <c r="E23" s="2" t="s">
        <v>109</v>
      </c>
      <c r="F23" s="2" t="s">
        <v>156</v>
      </c>
      <c r="G23" s="2"/>
    </row>
    <row r="24" spans="1:7" ht="102">
      <c r="A24" s="2">
        <v>20</v>
      </c>
      <c r="B24" s="64"/>
      <c r="C24" s="46">
        <v>41638</v>
      </c>
      <c r="D24" s="4" t="s">
        <v>157</v>
      </c>
      <c r="E24" s="2" t="s">
        <v>3</v>
      </c>
      <c r="F24" s="2" t="s">
        <v>162</v>
      </c>
      <c r="G24" s="3">
        <v>41638</v>
      </c>
    </row>
    <row r="25" spans="1:7" ht="102">
      <c r="A25" s="2">
        <v>21</v>
      </c>
      <c r="B25" s="64"/>
      <c r="C25" s="46">
        <v>41638</v>
      </c>
      <c r="D25" s="4" t="s">
        <v>157</v>
      </c>
      <c r="E25" s="2" t="s">
        <v>110</v>
      </c>
      <c r="F25" s="2" t="s">
        <v>163</v>
      </c>
      <c r="G25" s="3">
        <v>41638</v>
      </c>
    </row>
  </sheetData>
  <sheetProtection/>
  <mergeCells count="2">
    <mergeCell ref="A2:G2"/>
    <mergeCell ref="F1:G1"/>
  </mergeCells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8">
      <selection activeCell="F16" sqref="F16"/>
    </sheetView>
  </sheetViews>
  <sheetFormatPr defaultColWidth="9.140625" defaultRowHeight="12.75"/>
  <cols>
    <col min="1" max="1" width="6.57421875" style="0" customWidth="1"/>
    <col min="2" max="2" width="28.00390625" style="0" customWidth="1"/>
    <col min="3" max="3" width="10.28125" style="0" customWidth="1"/>
    <col min="4" max="4" width="8.28125" style="0" customWidth="1"/>
    <col min="5" max="5" width="7.7109375" style="0" customWidth="1"/>
    <col min="6" max="6" width="12.421875" style="0" customWidth="1"/>
    <col min="7" max="7" width="11.00390625" style="0" customWidth="1"/>
    <col min="8" max="8" width="13.57421875" style="0" customWidth="1"/>
    <col min="9" max="9" width="11.28125" style="0" customWidth="1"/>
  </cols>
  <sheetData>
    <row r="1" ht="12.75">
      <c r="H1" s="76" t="s">
        <v>236</v>
      </c>
    </row>
    <row r="2" spans="1:9" ht="12.75" customHeight="1" hidden="1">
      <c r="A2" s="28"/>
      <c r="B2" s="30"/>
      <c r="C2" s="183"/>
      <c r="D2" s="30"/>
      <c r="E2" s="30"/>
      <c r="F2" s="30"/>
      <c r="G2" s="30"/>
      <c r="H2" s="27" t="s">
        <v>57</v>
      </c>
      <c r="I2" s="30"/>
    </row>
    <row r="3" spans="1:9" ht="12.75" customHeight="1" hidden="1">
      <c r="A3" s="28"/>
      <c r="B3" s="30"/>
      <c r="C3" s="183"/>
      <c r="D3" s="30"/>
      <c r="E3" s="30"/>
      <c r="F3" s="30"/>
      <c r="G3" s="30"/>
      <c r="H3" s="27" t="s">
        <v>58</v>
      </c>
      <c r="I3" s="30"/>
    </row>
    <row r="4" spans="1:9" ht="12.75" customHeight="1" hidden="1">
      <c r="A4" s="28"/>
      <c r="B4" s="30"/>
      <c r="C4" s="183"/>
      <c r="D4" s="30"/>
      <c r="E4" s="30"/>
      <c r="F4" s="30"/>
      <c r="G4" s="30"/>
      <c r="H4" s="27" t="s">
        <v>59</v>
      </c>
      <c r="I4" s="30"/>
    </row>
    <row r="5" spans="1:9" ht="13.5" customHeight="1" hidden="1" thickBot="1">
      <c r="A5" s="29"/>
      <c r="B5" s="31"/>
      <c r="C5" s="184"/>
      <c r="D5" s="31"/>
      <c r="E5" s="31"/>
      <c r="F5" s="31"/>
      <c r="G5" s="31"/>
      <c r="H5" s="32" t="s">
        <v>60</v>
      </c>
      <c r="I5" s="31"/>
    </row>
    <row r="7" spans="2:9" ht="12.75">
      <c r="B7" s="190" t="s">
        <v>211</v>
      </c>
      <c r="C7" s="190"/>
      <c r="D7" s="190"/>
      <c r="E7" s="190"/>
      <c r="F7" s="190"/>
      <c r="G7" s="190"/>
      <c r="H7" s="190"/>
      <c r="I7" s="190"/>
    </row>
    <row r="8" spans="2:9" ht="12.75">
      <c r="B8" s="190"/>
      <c r="C8" s="190"/>
      <c r="D8" s="190"/>
      <c r="E8" s="190"/>
      <c r="F8" s="190"/>
      <c r="G8" s="190"/>
      <c r="H8" s="190"/>
      <c r="I8" s="190"/>
    </row>
    <row r="9" ht="12.75">
      <c r="B9" s="76" t="s">
        <v>198</v>
      </c>
    </row>
    <row r="11" spans="1:9" ht="63.75">
      <c r="A11" s="8" t="s">
        <v>65</v>
      </c>
      <c r="B11" s="2" t="s">
        <v>62</v>
      </c>
      <c r="C11" s="185" t="s">
        <v>56</v>
      </c>
      <c r="D11" s="186"/>
      <c r="E11" s="139" t="s">
        <v>70</v>
      </c>
      <c r="F11" s="187" t="s">
        <v>255</v>
      </c>
      <c r="G11" s="187" t="s">
        <v>256</v>
      </c>
      <c r="H11" s="187" t="s">
        <v>257</v>
      </c>
      <c r="I11" s="187" t="s">
        <v>61</v>
      </c>
    </row>
    <row r="12" spans="1:9" ht="60.75" customHeight="1">
      <c r="A12" s="22"/>
      <c r="B12" s="140"/>
      <c r="C12" s="141" t="s">
        <v>64</v>
      </c>
      <c r="D12" s="141" t="s">
        <v>63</v>
      </c>
      <c r="E12" s="142"/>
      <c r="F12" s="188"/>
      <c r="G12" s="188"/>
      <c r="H12" s="189"/>
      <c r="I12" s="189"/>
    </row>
    <row r="13" spans="1:9" ht="102">
      <c r="A13" s="143">
        <v>2012</v>
      </c>
      <c r="B13" s="33" t="s">
        <v>8</v>
      </c>
      <c r="C13" s="144">
        <v>2</v>
      </c>
      <c r="D13" s="144">
        <v>0</v>
      </c>
      <c r="E13" s="75">
        <f>SUM(E14+E15)</f>
        <v>5</v>
      </c>
      <c r="F13" s="78">
        <f>SUM(F14+F15)</f>
        <v>1</v>
      </c>
      <c r="G13" s="78">
        <f>SUM(G14+G15)</f>
        <v>4</v>
      </c>
      <c r="H13" s="78">
        <f>SUM(H14+H15)</f>
        <v>0</v>
      </c>
      <c r="I13" s="145">
        <v>100</v>
      </c>
    </row>
    <row r="14" spans="1:9" ht="12.75">
      <c r="A14" s="143"/>
      <c r="B14" s="48" t="s">
        <v>9</v>
      </c>
      <c r="C14" s="144"/>
      <c r="D14" s="144"/>
      <c r="E14" s="146">
        <f>SUM(F14+G14+H14)</f>
        <v>4</v>
      </c>
      <c r="F14" s="147">
        <v>1</v>
      </c>
      <c r="G14" s="147">
        <v>3</v>
      </c>
      <c r="H14" s="147"/>
      <c r="I14" s="148"/>
    </row>
    <row r="15" spans="1:9" ht="12.75">
      <c r="A15" s="143"/>
      <c r="B15" s="33" t="s">
        <v>7</v>
      </c>
      <c r="C15" s="144"/>
      <c r="D15" s="144"/>
      <c r="E15" s="146">
        <f>SUM(F15+G15+H15)</f>
        <v>1</v>
      </c>
      <c r="F15" s="147"/>
      <c r="G15" s="147">
        <v>1</v>
      </c>
      <c r="H15" s="147"/>
      <c r="I15" s="148"/>
    </row>
    <row r="16" spans="1:9" s="69" customFormat="1" ht="114.75">
      <c r="A16" s="67" t="s">
        <v>68</v>
      </c>
      <c r="B16" s="68" t="s">
        <v>29</v>
      </c>
      <c r="C16" s="75">
        <f aca="true" t="shared" si="0" ref="C16:H16">SUM(C17+C18)</f>
        <v>2</v>
      </c>
      <c r="D16" s="75">
        <f t="shared" si="0"/>
        <v>0</v>
      </c>
      <c r="E16" s="75">
        <f t="shared" si="0"/>
        <v>34</v>
      </c>
      <c r="F16" s="75">
        <f t="shared" si="0"/>
        <v>22</v>
      </c>
      <c r="G16" s="75">
        <f t="shared" si="0"/>
        <v>12</v>
      </c>
      <c r="H16" s="75">
        <f t="shared" si="0"/>
        <v>0</v>
      </c>
      <c r="I16" s="149">
        <v>100</v>
      </c>
    </row>
    <row r="17" spans="1:9" s="50" customFormat="1" ht="25.5">
      <c r="A17" s="67"/>
      <c r="B17" s="70" t="s">
        <v>27</v>
      </c>
      <c r="C17" s="146">
        <v>1</v>
      </c>
      <c r="D17" s="146"/>
      <c r="E17" s="146">
        <f>SUM(F17+G17+H17)</f>
        <v>29</v>
      </c>
      <c r="F17" s="146">
        <v>18</v>
      </c>
      <c r="G17" s="146">
        <v>11</v>
      </c>
      <c r="H17" s="146">
        <v>0</v>
      </c>
      <c r="I17" s="149">
        <v>100</v>
      </c>
    </row>
    <row r="18" spans="1:9" s="50" customFormat="1" ht="12.75">
      <c r="A18" s="67"/>
      <c r="B18" s="70" t="s">
        <v>71</v>
      </c>
      <c r="C18" s="146">
        <v>1</v>
      </c>
      <c r="D18" s="146"/>
      <c r="E18" s="146">
        <f>SUM(F18+G18+H18)</f>
        <v>5</v>
      </c>
      <c r="F18" s="146">
        <v>4</v>
      </c>
      <c r="G18" s="146">
        <v>1</v>
      </c>
      <c r="H18" s="146">
        <v>0</v>
      </c>
      <c r="I18" s="150">
        <v>100</v>
      </c>
    </row>
    <row r="19" spans="1:9" s="50" customFormat="1" ht="41.25" customHeight="1">
      <c r="A19" s="151" t="s">
        <v>69</v>
      </c>
      <c r="B19" s="68" t="s">
        <v>42</v>
      </c>
      <c r="C19" s="152">
        <v>0</v>
      </c>
      <c r="D19" s="152">
        <v>0</v>
      </c>
      <c r="E19" s="152">
        <v>0</v>
      </c>
      <c r="F19" s="152">
        <v>0</v>
      </c>
      <c r="G19" s="152"/>
      <c r="H19" s="152">
        <v>0</v>
      </c>
      <c r="I19" s="150">
        <v>0</v>
      </c>
    </row>
    <row r="20" spans="1:9" s="50" customFormat="1" ht="125.25" customHeight="1">
      <c r="A20" s="153" t="s">
        <v>74</v>
      </c>
      <c r="B20" s="23" t="s">
        <v>55</v>
      </c>
      <c r="C20" s="154">
        <f aca="true" t="shared" si="1" ref="C20:H20">SUM(C21+C22)</f>
        <v>2</v>
      </c>
      <c r="D20" s="154">
        <f t="shared" si="1"/>
        <v>0</v>
      </c>
      <c r="E20" s="154">
        <f t="shared" si="1"/>
        <v>3</v>
      </c>
      <c r="F20" s="154">
        <f t="shared" si="1"/>
        <v>2</v>
      </c>
      <c r="G20" s="154">
        <f t="shared" si="1"/>
        <v>1</v>
      </c>
      <c r="H20" s="154">
        <f t="shared" si="1"/>
        <v>0</v>
      </c>
      <c r="I20" s="150">
        <v>100</v>
      </c>
    </row>
    <row r="21" spans="1:9" s="50" customFormat="1" ht="15.75">
      <c r="A21" s="153"/>
      <c r="B21" s="48" t="s">
        <v>9</v>
      </c>
      <c r="C21" s="146">
        <v>1</v>
      </c>
      <c r="D21" s="146">
        <v>0</v>
      </c>
      <c r="E21" s="146">
        <f>SUM(F21+G21+H21)</f>
        <v>1</v>
      </c>
      <c r="F21" s="146">
        <v>1</v>
      </c>
      <c r="G21" s="146">
        <v>0</v>
      </c>
      <c r="H21" s="146"/>
      <c r="I21" s="150">
        <f>SUM(F21/E21*100)</f>
        <v>100</v>
      </c>
    </row>
    <row r="22" spans="1:9" s="50" customFormat="1" ht="15.75">
      <c r="A22" s="153"/>
      <c r="B22" s="70" t="s">
        <v>71</v>
      </c>
      <c r="C22" s="146">
        <v>1</v>
      </c>
      <c r="D22" s="146">
        <v>0</v>
      </c>
      <c r="E22" s="146">
        <f>SUM(F22+G22+H22)</f>
        <v>2</v>
      </c>
      <c r="F22" s="146">
        <v>1</v>
      </c>
      <c r="G22" s="146">
        <v>1</v>
      </c>
      <c r="H22" s="146"/>
      <c r="I22" s="150">
        <v>100</v>
      </c>
    </row>
    <row r="23" spans="1:9" s="50" customFormat="1" ht="110.25" customHeight="1">
      <c r="A23" s="153" t="s">
        <v>75</v>
      </c>
      <c r="B23" s="23" t="s">
        <v>97</v>
      </c>
      <c r="C23" s="154">
        <f aca="true" t="shared" si="2" ref="C23:H23">SUM(C24+C25)</f>
        <v>2</v>
      </c>
      <c r="D23" s="154">
        <f t="shared" si="2"/>
        <v>0</v>
      </c>
      <c r="E23" s="154">
        <f t="shared" si="2"/>
        <v>8</v>
      </c>
      <c r="F23" s="154">
        <f t="shared" si="2"/>
        <v>6</v>
      </c>
      <c r="G23" s="154">
        <f t="shared" si="2"/>
        <v>2</v>
      </c>
      <c r="H23" s="154">
        <f t="shared" si="2"/>
        <v>0</v>
      </c>
      <c r="I23" s="150">
        <v>100</v>
      </c>
    </row>
    <row r="24" spans="1:9" s="50" customFormat="1" ht="15.75">
      <c r="A24" s="153"/>
      <c r="B24" s="48" t="s">
        <v>9</v>
      </c>
      <c r="C24" s="146">
        <v>1</v>
      </c>
      <c r="D24" s="146">
        <v>0</v>
      </c>
      <c r="E24" s="146">
        <f>SUM(F24+G24+H24)</f>
        <v>4</v>
      </c>
      <c r="F24" s="146">
        <v>3</v>
      </c>
      <c r="G24" s="146">
        <v>1</v>
      </c>
      <c r="H24" s="146"/>
      <c r="I24" s="150">
        <v>100</v>
      </c>
    </row>
    <row r="25" spans="1:9" s="50" customFormat="1" ht="25.5">
      <c r="A25" s="153"/>
      <c r="B25" s="70" t="s">
        <v>27</v>
      </c>
      <c r="C25" s="146">
        <v>1</v>
      </c>
      <c r="D25" s="146">
        <v>0</v>
      </c>
      <c r="E25" s="146">
        <f>SUM(F25+G25+H25)</f>
        <v>4</v>
      </c>
      <c r="F25" s="146">
        <v>3</v>
      </c>
      <c r="G25" s="146">
        <v>1</v>
      </c>
      <c r="H25" s="146">
        <v>0</v>
      </c>
      <c r="I25" s="150">
        <v>100</v>
      </c>
    </row>
    <row r="26" spans="1:9" s="50" customFormat="1" ht="96" customHeight="1">
      <c r="A26" s="153" t="s">
        <v>76</v>
      </c>
      <c r="B26" s="71" t="s">
        <v>45</v>
      </c>
      <c r="C26" s="154">
        <f aca="true" t="shared" si="3" ref="C26:H26">SUM(C27+C28)</f>
        <v>1</v>
      </c>
      <c r="D26" s="154">
        <f t="shared" si="3"/>
        <v>0</v>
      </c>
      <c r="E26" s="154">
        <f t="shared" si="3"/>
        <v>1</v>
      </c>
      <c r="F26" s="154">
        <f t="shared" si="3"/>
        <v>1</v>
      </c>
      <c r="G26" s="154">
        <f t="shared" si="3"/>
        <v>0</v>
      </c>
      <c r="H26" s="154">
        <f t="shared" si="3"/>
        <v>0</v>
      </c>
      <c r="I26" s="150">
        <f>SUM(F26/E26*100)</f>
        <v>100</v>
      </c>
    </row>
    <row r="27" spans="1:9" s="50" customFormat="1" ht="15.75">
      <c r="A27" s="153"/>
      <c r="B27" s="48" t="s">
        <v>9</v>
      </c>
      <c r="C27" s="146">
        <v>1</v>
      </c>
      <c r="D27" s="146">
        <v>0</v>
      </c>
      <c r="E27" s="146">
        <f>SUM(F27+G27+H27)</f>
        <v>1</v>
      </c>
      <c r="F27" s="146">
        <v>1</v>
      </c>
      <c r="G27" s="146">
        <v>0</v>
      </c>
      <c r="H27" s="146">
        <v>0</v>
      </c>
      <c r="I27" s="150">
        <v>100</v>
      </c>
    </row>
    <row r="28" spans="1:9" s="72" customFormat="1" ht="15.75">
      <c r="A28" s="155"/>
      <c r="B28" s="125" t="s">
        <v>98</v>
      </c>
      <c r="C28" s="146">
        <v>0</v>
      </c>
      <c r="D28" s="146">
        <v>0</v>
      </c>
      <c r="E28" s="146">
        <f>SUM(F28+G28+H28)</f>
        <v>0</v>
      </c>
      <c r="F28" s="146">
        <v>0</v>
      </c>
      <c r="G28" s="146">
        <v>0</v>
      </c>
      <c r="H28" s="146">
        <v>0</v>
      </c>
      <c r="I28" s="150">
        <v>0</v>
      </c>
    </row>
    <row r="29" spans="1:9" s="50" customFormat="1" ht="118.5" customHeight="1">
      <c r="A29" s="153" t="s">
        <v>77</v>
      </c>
      <c r="B29" s="73" t="s">
        <v>81</v>
      </c>
      <c r="C29" s="154">
        <f aca="true" t="shared" si="4" ref="C29:H29">SUM(C30+C31+C32+C33)</f>
        <v>4</v>
      </c>
      <c r="D29" s="154">
        <f t="shared" si="4"/>
        <v>0</v>
      </c>
      <c r="E29" s="154">
        <f t="shared" si="4"/>
        <v>5</v>
      </c>
      <c r="F29" s="154">
        <f t="shared" si="4"/>
        <v>3</v>
      </c>
      <c r="G29" s="154">
        <f t="shared" si="4"/>
        <v>2</v>
      </c>
      <c r="H29" s="154">
        <f t="shared" si="4"/>
        <v>0</v>
      </c>
      <c r="I29" s="156">
        <v>100</v>
      </c>
    </row>
    <row r="30" spans="1:9" s="50" customFormat="1" ht="38.25">
      <c r="A30" s="153"/>
      <c r="B30" s="48" t="s">
        <v>158</v>
      </c>
      <c r="C30" s="146">
        <v>1</v>
      </c>
      <c r="D30" s="146"/>
      <c r="E30" s="146">
        <f>SUM(F30+G30+H30)</f>
        <v>1</v>
      </c>
      <c r="F30" s="146">
        <v>1</v>
      </c>
      <c r="G30" s="146">
        <v>0</v>
      </c>
      <c r="H30" s="146"/>
      <c r="I30" s="156">
        <f>SUM(F30/E30*100)</f>
        <v>100</v>
      </c>
    </row>
    <row r="31" spans="1:9" s="50" customFormat="1" ht="38.25">
      <c r="A31" s="153"/>
      <c r="B31" s="48" t="s">
        <v>159</v>
      </c>
      <c r="C31" s="146">
        <v>1</v>
      </c>
      <c r="D31" s="146"/>
      <c r="E31" s="146">
        <f>SUM(F31+G31+H31)</f>
        <v>1</v>
      </c>
      <c r="F31" s="146">
        <v>1</v>
      </c>
      <c r="G31" s="146">
        <v>0</v>
      </c>
      <c r="H31" s="146"/>
      <c r="I31" s="156">
        <f>SUM(F31/E31*100)</f>
        <v>100</v>
      </c>
    </row>
    <row r="32" spans="1:9" s="50" customFormat="1" ht="38.25">
      <c r="A32" s="153"/>
      <c r="B32" s="48" t="s">
        <v>160</v>
      </c>
      <c r="C32" s="146">
        <v>1</v>
      </c>
      <c r="D32" s="146"/>
      <c r="E32" s="146">
        <f>SUM(F32+G32+H32)</f>
        <v>1</v>
      </c>
      <c r="F32" s="146">
        <v>1</v>
      </c>
      <c r="G32" s="146">
        <v>0</v>
      </c>
      <c r="H32" s="146"/>
      <c r="I32" s="156">
        <f>SUM(F32/E32*100)</f>
        <v>100</v>
      </c>
    </row>
    <row r="33" spans="1:9" s="50" customFormat="1" ht="15.75">
      <c r="A33" s="153"/>
      <c r="B33" s="48" t="s">
        <v>9</v>
      </c>
      <c r="C33" s="146">
        <v>1</v>
      </c>
      <c r="D33" s="146"/>
      <c r="E33" s="146">
        <f>SUM(F33+G33+H33)</f>
        <v>2</v>
      </c>
      <c r="F33" s="146">
        <v>0</v>
      </c>
      <c r="G33" s="146">
        <v>2</v>
      </c>
      <c r="H33" s="146"/>
      <c r="I33" s="156">
        <v>100</v>
      </c>
    </row>
    <row r="34" spans="1:9" s="50" customFormat="1" ht="114.75">
      <c r="A34" s="153" t="s">
        <v>78</v>
      </c>
      <c r="B34" s="23" t="s">
        <v>47</v>
      </c>
      <c r="C34" s="154">
        <v>1</v>
      </c>
      <c r="D34" s="154">
        <f>SUM(D35+D36+D39+D44)</f>
        <v>0</v>
      </c>
      <c r="E34" s="154">
        <v>1</v>
      </c>
      <c r="F34" s="154">
        <v>1</v>
      </c>
      <c r="G34" s="154">
        <v>0</v>
      </c>
      <c r="H34" s="154">
        <v>0</v>
      </c>
      <c r="I34" s="156">
        <f>SUM(F34/E34*100)</f>
        <v>100</v>
      </c>
    </row>
    <row r="35" spans="1:9" s="50" customFormat="1" ht="15.75">
      <c r="A35" s="153"/>
      <c r="B35" s="48" t="s">
        <v>9</v>
      </c>
      <c r="C35" s="146">
        <v>1</v>
      </c>
      <c r="D35" s="146"/>
      <c r="E35" s="146">
        <v>1</v>
      </c>
      <c r="F35" s="146">
        <v>1</v>
      </c>
      <c r="G35" s="146">
        <v>0</v>
      </c>
      <c r="H35" s="146">
        <v>0</v>
      </c>
      <c r="I35" s="156">
        <f>SUM(F35/E35*100)</f>
        <v>100</v>
      </c>
    </row>
    <row r="36" spans="1:9" s="50" customFormat="1" ht="81" customHeight="1">
      <c r="A36" s="153" t="s">
        <v>79</v>
      </c>
      <c r="B36" s="71" t="s">
        <v>48</v>
      </c>
      <c r="C36" s="75">
        <f>SUM(C37+C38)</f>
        <v>2</v>
      </c>
      <c r="D36" s="146">
        <f>SUM(D37+D38)</f>
        <v>0</v>
      </c>
      <c r="E36" s="146">
        <f aca="true" t="shared" si="5" ref="E36:E43">SUM(F36+G36+H36)</f>
        <v>4</v>
      </c>
      <c r="F36" s="146">
        <f>SUM(F37+F38)</f>
        <v>2</v>
      </c>
      <c r="G36" s="146">
        <f>SUM(G37+G38)</f>
        <v>1</v>
      </c>
      <c r="H36" s="146">
        <f>SUM(H37+H38)</f>
        <v>1</v>
      </c>
      <c r="I36" s="156">
        <v>75</v>
      </c>
    </row>
    <row r="37" spans="1:9" s="50" customFormat="1" ht="15.75">
      <c r="A37" s="151"/>
      <c r="B37" s="48" t="s">
        <v>9</v>
      </c>
      <c r="C37" s="146">
        <v>1</v>
      </c>
      <c r="D37" s="152"/>
      <c r="E37" s="146">
        <f t="shared" si="5"/>
        <v>3</v>
      </c>
      <c r="F37" s="152">
        <v>2</v>
      </c>
      <c r="G37" s="152">
        <v>1</v>
      </c>
      <c r="H37" s="146"/>
      <c r="I37" s="156">
        <v>100</v>
      </c>
    </row>
    <row r="38" spans="1:9" s="50" customFormat="1" ht="15.75">
      <c r="A38" s="151"/>
      <c r="B38" s="48" t="s">
        <v>165</v>
      </c>
      <c r="C38" s="146">
        <v>1</v>
      </c>
      <c r="D38" s="152"/>
      <c r="E38" s="146">
        <f t="shared" si="5"/>
        <v>1</v>
      </c>
      <c r="F38" s="152">
        <v>0</v>
      </c>
      <c r="G38" s="152">
        <v>0</v>
      </c>
      <c r="H38" s="146">
        <v>1</v>
      </c>
      <c r="I38" s="156">
        <v>0</v>
      </c>
    </row>
    <row r="39" spans="1:9" s="50" customFormat="1" ht="105.75" customHeight="1">
      <c r="A39" s="151" t="s">
        <v>80</v>
      </c>
      <c r="B39" s="23" t="s">
        <v>49</v>
      </c>
      <c r="C39" s="154">
        <f>SUM(C40+C41+C42+C43)</f>
        <v>4</v>
      </c>
      <c r="D39" s="152"/>
      <c r="E39" s="154">
        <f t="shared" si="5"/>
        <v>14</v>
      </c>
      <c r="F39" s="154">
        <f>SUM(F40+F41+F42+F43)</f>
        <v>3</v>
      </c>
      <c r="G39" s="154">
        <f>SUM(G40+G41+G42+G43)</f>
        <v>5</v>
      </c>
      <c r="H39" s="154">
        <f>SUM(H40+H41+H42+H43)</f>
        <v>6</v>
      </c>
      <c r="I39" s="156">
        <v>57</v>
      </c>
    </row>
    <row r="40" spans="1:9" s="50" customFormat="1" ht="18.75" customHeight="1">
      <c r="A40" s="151"/>
      <c r="B40" s="48" t="s">
        <v>9</v>
      </c>
      <c r="C40" s="152">
        <v>1</v>
      </c>
      <c r="D40" s="152"/>
      <c r="E40" s="154">
        <f t="shared" si="5"/>
        <v>5</v>
      </c>
      <c r="F40" s="152">
        <v>0</v>
      </c>
      <c r="G40" s="152">
        <v>5</v>
      </c>
      <c r="H40" s="152">
        <v>0</v>
      </c>
      <c r="I40" s="156">
        <v>100</v>
      </c>
    </row>
    <row r="41" spans="1:9" s="50" customFormat="1" ht="19.5" customHeight="1">
      <c r="A41" s="151"/>
      <c r="B41" s="48" t="s">
        <v>165</v>
      </c>
      <c r="C41" s="152">
        <v>1</v>
      </c>
      <c r="D41" s="152"/>
      <c r="E41" s="154">
        <f t="shared" si="5"/>
        <v>3</v>
      </c>
      <c r="F41" s="152">
        <v>0</v>
      </c>
      <c r="G41" s="152">
        <v>0</v>
      </c>
      <c r="H41" s="152">
        <v>3</v>
      </c>
      <c r="I41" s="156">
        <v>0</v>
      </c>
    </row>
    <row r="42" spans="1:9" s="50" customFormat="1" ht="18.75" customHeight="1">
      <c r="A42" s="151"/>
      <c r="B42" s="48" t="s">
        <v>166</v>
      </c>
      <c r="C42" s="152">
        <v>1</v>
      </c>
      <c r="D42" s="152"/>
      <c r="E42" s="154">
        <f t="shared" si="5"/>
        <v>3</v>
      </c>
      <c r="F42" s="152">
        <v>3</v>
      </c>
      <c r="G42" s="152">
        <v>0</v>
      </c>
      <c r="H42" s="152">
        <v>0</v>
      </c>
      <c r="I42" s="156">
        <v>100</v>
      </c>
    </row>
    <row r="43" spans="1:9" s="50" customFormat="1" ht="16.5" customHeight="1">
      <c r="A43" s="151"/>
      <c r="B43" s="48" t="s">
        <v>167</v>
      </c>
      <c r="C43" s="152">
        <v>1</v>
      </c>
      <c r="D43" s="152"/>
      <c r="E43" s="154">
        <f t="shared" si="5"/>
        <v>3</v>
      </c>
      <c r="F43" s="152">
        <v>0</v>
      </c>
      <c r="G43" s="152">
        <v>0</v>
      </c>
      <c r="H43" s="152">
        <v>3</v>
      </c>
      <c r="I43" s="156">
        <v>0</v>
      </c>
    </row>
    <row r="44" spans="1:9" s="50" customFormat="1" ht="70.5" customHeight="1">
      <c r="A44" s="153" t="s">
        <v>82</v>
      </c>
      <c r="B44" s="23" t="s">
        <v>50</v>
      </c>
      <c r="C44" s="146">
        <v>0</v>
      </c>
      <c r="D44" s="146"/>
      <c r="E44" s="146">
        <v>0</v>
      </c>
      <c r="F44" s="146">
        <v>0</v>
      </c>
      <c r="G44" s="146">
        <v>0</v>
      </c>
      <c r="H44" s="146">
        <v>0</v>
      </c>
      <c r="I44" s="156">
        <v>0</v>
      </c>
    </row>
    <row r="45" spans="1:9" s="50" customFormat="1" ht="15.75">
      <c r="A45" s="153"/>
      <c r="B45" s="48" t="s">
        <v>9</v>
      </c>
      <c r="C45" s="146">
        <v>0</v>
      </c>
      <c r="D45" s="146"/>
      <c r="E45" s="146">
        <v>0</v>
      </c>
      <c r="F45" s="146">
        <v>0</v>
      </c>
      <c r="G45" s="146">
        <v>0</v>
      </c>
      <c r="H45" s="146">
        <v>0</v>
      </c>
      <c r="I45" s="156">
        <v>0</v>
      </c>
    </row>
    <row r="46" spans="1:9" s="50" customFormat="1" ht="15.75">
      <c r="A46" s="153"/>
      <c r="B46" s="48" t="s">
        <v>164</v>
      </c>
      <c r="C46" s="146">
        <v>0</v>
      </c>
      <c r="D46" s="146"/>
      <c r="E46" s="146">
        <v>0</v>
      </c>
      <c r="F46" s="146">
        <v>0</v>
      </c>
      <c r="G46" s="146">
        <v>0</v>
      </c>
      <c r="H46" s="146">
        <v>0</v>
      </c>
      <c r="I46" s="156">
        <v>0</v>
      </c>
    </row>
    <row r="47" spans="1:9" s="50" customFormat="1" ht="112.5" customHeight="1">
      <c r="A47" s="153">
        <v>11</v>
      </c>
      <c r="B47" s="74" t="s">
        <v>161</v>
      </c>
      <c r="C47" s="146">
        <v>1</v>
      </c>
      <c r="D47" s="146"/>
      <c r="E47" s="154">
        <f>SUM(F47+G47+H47)</f>
        <v>1</v>
      </c>
      <c r="F47" s="146">
        <f>SUM(F48+F49)</f>
        <v>0</v>
      </c>
      <c r="G47" s="146">
        <f>SUM(G48+G49)</f>
        <v>1</v>
      </c>
      <c r="H47" s="146">
        <f>SUM(H48+H49)</f>
        <v>0</v>
      </c>
      <c r="I47" s="156">
        <v>100</v>
      </c>
    </row>
    <row r="48" spans="1:9" s="50" customFormat="1" ht="19.5" customHeight="1">
      <c r="A48" s="153"/>
      <c r="B48" s="48" t="s">
        <v>9</v>
      </c>
      <c r="C48" s="146">
        <v>1</v>
      </c>
      <c r="D48" s="146"/>
      <c r="E48" s="157">
        <f>SUM(F48+G48+H48)</f>
        <v>1</v>
      </c>
      <c r="F48" s="146">
        <v>0</v>
      </c>
      <c r="G48" s="146">
        <v>1</v>
      </c>
      <c r="H48" s="146">
        <v>0</v>
      </c>
      <c r="I48" s="156">
        <v>100</v>
      </c>
    </row>
    <row r="49" spans="1:9" s="50" customFormat="1" ht="19.5" customHeight="1">
      <c r="A49" s="153"/>
      <c r="B49" s="48" t="s">
        <v>164</v>
      </c>
      <c r="C49" s="146"/>
      <c r="D49" s="146"/>
      <c r="E49" s="146"/>
      <c r="F49" s="146">
        <v>0</v>
      </c>
      <c r="G49" s="146">
        <v>0</v>
      </c>
      <c r="H49" s="146">
        <v>0</v>
      </c>
      <c r="I49" s="156">
        <v>0</v>
      </c>
    </row>
    <row r="50" spans="1:9" s="50" customFormat="1" ht="12.75">
      <c r="A50" s="67"/>
      <c r="B50" s="67" t="s">
        <v>199</v>
      </c>
      <c r="C50" s="146">
        <f>SUM(C13+C16+C19+C20+C23+C26+C29+C34+C36+C39+C44+C47)</f>
        <v>21</v>
      </c>
      <c r="D50" s="146">
        <f>SUM(D16+D19+D23+D26+D34+D36+D39+D47)</f>
        <v>0</v>
      </c>
      <c r="E50" s="146">
        <f>SUM(E13+E16+E20+E23+E26+E29+E34+E36+E39+E47)</f>
        <v>76</v>
      </c>
      <c r="F50" s="146">
        <f>SUM(F13+F16+F20+F23+F26+F29+F34+F36+F39+F47)</f>
        <v>41</v>
      </c>
      <c r="G50" s="146">
        <f>SUM(G13+G16+G20+G23+G26+G29+G34+G36+G39+G47)</f>
        <v>28</v>
      </c>
      <c r="H50" s="146">
        <f>SUM(H13+H16+H20+H23+H26+H29+H34+H36+H39+H47)</f>
        <v>7</v>
      </c>
      <c r="I50" s="150">
        <v>91</v>
      </c>
    </row>
  </sheetData>
  <sheetProtection/>
  <mergeCells count="7">
    <mergeCell ref="C2:C5"/>
    <mergeCell ref="C11:D11"/>
    <mergeCell ref="F11:F12"/>
    <mergeCell ref="H11:H12"/>
    <mergeCell ref="I11:I12"/>
    <mergeCell ref="G11:G12"/>
    <mergeCell ref="B7:I8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7.421875" style="0" customWidth="1"/>
    <col min="2" max="2" width="10.421875" style="0" customWidth="1"/>
    <col min="3" max="3" width="15.421875" style="0" customWidth="1"/>
    <col min="4" max="4" width="22.140625" style="0" customWidth="1"/>
    <col min="5" max="5" width="29.421875" style="0" customWidth="1"/>
  </cols>
  <sheetData>
    <row r="1" ht="12.75">
      <c r="E1" s="76" t="s">
        <v>230</v>
      </c>
    </row>
    <row r="2" s="79" customFormat="1" ht="12.75">
      <c r="B2" s="79" t="s">
        <v>212</v>
      </c>
    </row>
    <row r="3" spans="1:5" ht="38.25">
      <c r="A3" s="20" t="s">
        <v>12</v>
      </c>
      <c r="B3" s="20" t="s">
        <v>2</v>
      </c>
      <c r="C3" s="21" t="s">
        <v>16</v>
      </c>
      <c r="D3" s="21" t="s">
        <v>13</v>
      </c>
      <c r="E3" s="21" t="s">
        <v>14</v>
      </c>
    </row>
    <row r="4" spans="1:5" ht="12.75">
      <c r="A4" s="22" t="s">
        <v>20</v>
      </c>
      <c r="B4" s="10">
        <v>41312</v>
      </c>
      <c r="C4" s="10" t="s">
        <v>17</v>
      </c>
      <c r="D4" s="22" t="s">
        <v>15</v>
      </c>
      <c r="E4" s="12" t="s">
        <v>18</v>
      </c>
    </row>
    <row r="5" spans="1:5" ht="12.75">
      <c r="A5" s="22" t="s">
        <v>19</v>
      </c>
      <c r="B5" s="10">
        <v>41312</v>
      </c>
      <c r="C5" s="22" t="s">
        <v>17</v>
      </c>
      <c r="D5" s="22" t="s">
        <v>15</v>
      </c>
      <c r="E5" s="12" t="s">
        <v>21</v>
      </c>
    </row>
    <row r="6" spans="1:5" ht="12.75">
      <c r="A6" s="22" t="s">
        <v>22</v>
      </c>
      <c r="B6" s="10">
        <v>41312</v>
      </c>
      <c r="C6" s="22" t="s">
        <v>17</v>
      </c>
      <c r="D6" s="22" t="s">
        <v>23</v>
      </c>
      <c r="E6" s="12" t="s">
        <v>24</v>
      </c>
    </row>
    <row r="7" spans="1:5" ht="12.75">
      <c r="A7" s="22" t="s">
        <v>25</v>
      </c>
      <c r="B7" s="10">
        <v>41312</v>
      </c>
      <c r="C7" s="22" t="s">
        <v>17</v>
      </c>
      <c r="D7" s="22" t="s">
        <v>23</v>
      </c>
      <c r="E7" s="12" t="s">
        <v>26</v>
      </c>
    </row>
    <row r="8" spans="1:5" ht="12.75">
      <c r="A8" s="42" t="s">
        <v>111</v>
      </c>
      <c r="B8" s="10">
        <v>41589</v>
      </c>
      <c r="C8" s="22" t="s">
        <v>112</v>
      </c>
      <c r="D8" s="22" t="s">
        <v>113</v>
      </c>
      <c r="E8" s="12" t="s">
        <v>116</v>
      </c>
    </row>
    <row r="9" spans="1:5" ht="12.75">
      <c r="A9" s="22" t="s">
        <v>114</v>
      </c>
      <c r="B9" s="10">
        <v>41589</v>
      </c>
      <c r="C9" s="22" t="s">
        <v>112</v>
      </c>
      <c r="D9" s="22" t="s">
        <v>113</v>
      </c>
      <c r="E9" s="12" t="s">
        <v>115</v>
      </c>
    </row>
    <row r="10" spans="1:5" ht="15" customHeight="1">
      <c r="A10" s="22" t="s">
        <v>117</v>
      </c>
      <c r="B10" s="10">
        <v>41589</v>
      </c>
      <c r="C10" s="22" t="s">
        <v>112</v>
      </c>
      <c r="D10" s="22" t="s">
        <v>113</v>
      </c>
      <c r="E10" s="12" t="s">
        <v>118</v>
      </c>
    </row>
    <row r="11" spans="1:5" ht="14.25" customHeight="1">
      <c r="A11" s="22" t="s">
        <v>119</v>
      </c>
      <c r="B11" s="10">
        <v>41589</v>
      </c>
      <c r="C11" s="22" t="s">
        <v>112</v>
      </c>
      <c r="D11" s="22" t="s">
        <v>113</v>
      </c>
      <c r="E11" s="12" t="s">
        <v>120</v>
      </c>
    </row>
    <row r="12" spans="1:5" ht="15" customHeight="1">
      <c r="A12" s="22" t="s">
        <v>121</v>
      </c>
      <c r="B12" s="10">
        <v>41589</v>
      </c>
      <c r="C12" s="22" t="s">
        <v>112</v>
      </c>
      <c r="D12" s="22" t="s">
        <v>113</v>
      </c>
      <c r="E12" s="12" t="s">
        <v>122</v>
      </c>
    </row>
    <row r="13" spans="1:5" ht="16.5" customHeight="1">
      <c r="A13" s="22" t="s">
        <v>123</v>
      </c>
      <c r="B13" s="10">
        <v>41589</v>
      </c>
      <c r="C13" s="22" t="s">
        <v>112</v>
      </c>
      <c r="D13" s="22" t="s">
        <v>113</v>
      </c>
      <c r="E13" s="12" t="s">
        <v>124</v>
      </c>
    </row>
    <row r="14" spans="1:5" ht="12.75">
      <c r="A14" s="22" t="s">
        <v>125</v>
      </c>
      <c r="B14" s="10">
        <v>41589</v>
      </c>
      <c r="C14" s="22" t="s">
        <v>112</v>
      </c>
      <c r="D14" s="22" t="s">
        <v>126</v>
      </c>
      <c r="E14" s="12" t="s">
        <v>127</v>
      </c>
    </row>
    <row r="15" spans="1:5" ht="12.75">
      <c r="A15" s="22" t="s">
        <v>128</v>
      </c>
      <c r="B15" s="10">
        <v>41589</v>
      </c>
      <c r="C15" s="22" t="s">
        <v>112</v>
      </c>
      <c r="D15" s="22" t="s">
        <v>126</v>
      </c>
      <c r="E15" s="12" t="s">
        <v>129</v>
      </c>
    </row>
    <row r="16" spans="1:5" ht="12.75">
      <c r="A16" s="42" t="s">
        <v>139</v>
      </c>
      <c r="B16" s="10">
        <v>41592</v>
      </c>
      <c r="C16" s="22" t="s">
        <v>130</v>
      </c>
      <c r="D16" s="22" t="s">
        <v>136</v>
      </c>
      <c r="E16" s="12" t="s">
        <v>131</v>
      </c>
    </row>
    <row r="17" spans="1:5" ht="12.75">
      <c r="A17" s="42" t="s">
        <v>140</v>
      </c>
      <c r="B17" s="10">
        <v>41592</v>
      </c>
      <c r="C17" s="22" t="s">
        <v>130</v>
      </c>
      <c r="D17" s="22" t="s">
        <v>136</v>
      </c>
      <c r="E17" s="12" t="s">
        <v>132</v>
      </c>
    </row>
    <row r="18" spans="1:5" ht="12.75">
      <c r="A18" s="42" t="s">
        <v>141</v>
      </c>
      <c r="B18" s="10">
        <v>41592</v>
      </c>
      <c r="C18" s="22" t="s">
        <v>130</v>
      </c>
      <c r="D18" s="22" t="s">
        <v>136</v>
      </c>
      <c r="E18" s="12" t="s">
        <v>133</v>
      </c>
    </row>
    <row r="19" spans="1:5" ht="25.5">
      <c r="A19" s="42" t="s">
        <v>142</v>
      </c>
      <c r="B19" s="10">
        <v>41592</v>
      </c>
      <c r="C19" s="22" t="s">
        <v>130</v>
      </c>
      <c r="D19" s="22" t="s">
        <v>136</v>
      </c>
      <c r="E19" s="12" t="s">
        <v>135</v>
      </c>
    </row>
    <row r="20" spans="1:5" ht="12.75">
      <c r="A20" s="42" t="s">
        <v>143</v>
      </c>
      <c r="B20" s="10">
        <v>41592</v>
      </c>
      <c r="C20" s="22" t="s">
        <v>130</v>
      </c>
      <c r="D20" s="22" t="s">
        <v>136</v>
      </c>
      <c r="E20" s="12" t="s">
        <v>134</v>
      </c>
    </row>
    <row r="21" spans="1:5" ht="12.75">
      <c r="A21" s="42" t="s">
        <v>144</v>
      </c>
      <c r="B21" s="10">
        <v>41592</v>
      </c>
      <c r="C21" s="22" t="s">
        <v>130</v>
      </c>
      <c r="D21" s="22" t="s">
        <v>136</v>
      </c>
      <c r="E21" s="12" t="s">
        <v>137</v>
      </c>
    </row>
    <row r="22" spans="1:5" ht="12.75">
      <c r="A22" s="42" t="s">
        <v>145</v>
      </c>
      <c r="B22" s="10">
        <v>41592</v>
      </c>
      <c r="C22" s="22" t="s">
        <v>130</v>
      </c>
      <c r="D22" s="22" t="s">
        <v>136</v>
      </c>
      <c r="E22" s="12" t="s">
        <v>138</v>
      </c>
    </row>
    <row r="23" spans="1:5" ht="12.75">
      <c r="A23" s="22" t="s">
        <v>146</v>
      </c>
      <c r="B23" s="10">
        <v>41597</v>
      </c>
      <c r="C23" s="22" t="s">
        <v>110</v>
      </c>
      <c r="D23" s="22" t="s">
        <v>136</v>
      </c>
      <c r="E23" s="12" t="s">
        <v>147</v>
      </c>
    </row>
    <row r="24" spans="1:5" ht="12.75">
      <c r="A24" s="22" t="s">
        <v>148</v>
      </c>
      <c r="B24" s="10">
        <v>41597</v>
      </c>
      <c r="C24" s="22" t="s">
        <v>110</v>
      </c>
      <c r="D24" s="22" t="s">
        <v>136</v>
      </c>
      <c r="E24" s="12" t="s">
        <v>149</v>
      </c>
    </row>
    <row r="25" spans="1:5" ht="12.75">
      <c r="A25" s="22" t="s">
        <v>150</v>
      </c>
      <c r="B25" s="10">
        <v>41597</v>
      </c>
      <c r="C25" s="22" t="s">
        <v>110</v>
      </c>
      <c r="D25" s="22" t="s">
        <v>136</v>
      </c>
      <c r="E25" s="12" t="s">
        <v>151</v>
      </c>
    </row>
    <row r="26" spans="1:5" ht="12.75">
      <c r="A26" s="22" t="s">
        <v>152</v>
      </c>
      <c r="B26" s="10">
        <v>41597</v>
      </c>
      <c r="C26" s="22" t="s">
        <v>110</v>
      </c>
      <c r="D26" s="22" t="s">
        <v>136</v>
      </c>
      <c r="E26" s="12" t="s">
        <v>154</v>
      </c>
    </row>
    <row r="27" spans="1:5" ht="12.75">
      <c r="A27" s="22" t="s">
        <v>153</v>
      </c>
      <c r="B27" s="10">
        <v>41597</v>
      </c>
      <c r="C27" s="22" t="s">
        <v>110</v>
      </c>
      <c r="D27" s="22" t="s">
        <v>136</v>
      </c>
      <c r="E27" s="12" t="s">
        <v>155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57421875" style="26" customWidth="1"/>
    <col min="2" max="2" width="7.00390625" style="0" customWidth="1"/>
    <col min="3" max="3" width="26.8515625" style="0" customWidth="1"/>
    <col min="4" max="4" width="22.7109375" style="0" customWidth="1"/>
    <col min="5" max="5" width="13.140625" style="0" customWidth="1"/>
    <col min="6" max="6" width="12.421875" style="0" customWidth="1"/>
    <col min="7" max="7" width="15.7109375" style="0" customWidth="1"/>
  </cols>
  <sheetData>
    <row r="1" spans="1:7" s="24" customFormat="1" ht="9" customHeight="1">
      <c r="A1" s="26"/>
      <c r="B1"/>
      <c r="C1"/>
      <c r="D1"/>
      <c r="E1"/>
      <c r="F1"/>
      <c r="G1"/>
    </row>
    <row r="2" spans="1:7" s="24" customFormat="1" ht="21" customHeight="1">
      <c r="A2" s="26"/>
      <c r="B2"/>
      <c r="C2"/>
      <c r="D2"/>
      <c r="E2"/>
      <c r="F2" s="79" t="s">
        <v>231</v>
      </c>
      <c r="G2"/>
    </row>
    <row r="3" spans="1:7" ht="18.75" customHeight="1">
      <c r="A3" s="191" t="s">
        <v>194</v>
      </c>
      <c r="B3" s="182"/>
      <c r="C3" s="182"/>
      <c r="D3" s="182"/>
      <c r="E3" s="182"/>
      <c r="F3" s="182"/>
      <c r="G3" s="182"/>
    </row>
    <row r="4" spans="1:8" ht="12.75">
      <c r="A4" s="192"/>
      <c r="B4" s="192"/>
      <c r="C4" s="192"/>
      <c r="D4" s="192"/>
      <c r="E4" s="192"/>
      <c r="F4" s="192"/>
      <c r="G4" s="192"/>
      <c r="H4" s="66"/>
    </row>
    <row r="5" spans="1:8" ht="51">
      <c r="A5" s="7" t="s">
        <v>0</v>
      </c>
      <c r="B5" s="7" t="s">
        <v>65</v>
      </c>
      <c r="C5" s="1" t="s">
        <v>5</v>
      </c>
      <c r="D5" s="1" t="s">
        <v>1</v>
      </c>
      <c r="E5" s="1" t="s">
        <v>4</v>
      </c>
      <c r="F5" s="1" t="s">
        <v>175</v>
      </c>
      <c r="G5" s="9" t="s">
        <v>85</v>
      </c>
      <c r="H5" s="66"/>
    </row>
    <row r="6" spans="1:8" ht="127.5">
      <c r="A6" s="8">
        <v>1</v>
      </c>
      <c r="B6" s="47" t="s">
        <v>99</v>
      </c>
      <c r="C6" s="4" t="s">
        <v>29</v>
      </c>
      <c r="D6" s="4" t="s">
        <v>30</v>
      </c>
      <c r="E6" s="2" t="s">
        <v>84</v>
      </c>
      <c r="F6" s="8" t="s">
        <v>178</v>
      </c>
      <c r="G6" s="48" t="s">
        <v>195</v>
      </c>
      <c r="H6" s="66"/>
    </row>
    <row r="7" spans="1:8" ht="165.75">
      <c r="A7" s="8">
        <v>2</v>
      </c>
      <c r="B7" s="47" t="s">
        <v>100</v>
      </c>
      <c r="C7" s="34" t="s">
        <v>72</v>
      </c>
      <c r="D7" s="4" t="s">
        <v>73</v>
      </c>
      <c r="E7" s="2" t="s">
        <v>84</v>
      </c>
      <c r="F7" s="8" t="s">
        <v>179</v>
      </c>
      <c r="G7" s="48" t="s">
        <v>195</v>
      </c>
      <c r="H7" s="66"/>
    </row>
    <row r="8" spans="1:8" ht="140.25">
      <c r="A8" s="8">
        <v>3</v>
      </c>
      <c r="B8" s="47" t="s">
        <v>101</v>
      </c>
      <c r="C8" s="37" t="s">
        <v>86</v>
      </c>
      <c r="D8" s="4" t="s">
        <v>180</v>
      </c>
      <c r="E8" s="2" t="s">
        <v>84</v>
      </c>
      <c r="F8" s="8" t="s">
        <v>181</v>
      </c>
      <c r="G8" s="48" t="s">
        <v>197</v>
      </c>
      <c r="H8" s="66"/>
    </row>
    <row r="9" spans="1:8" ht="127.5">
      <c r="A9" s="8">
        <v>4</v>
      </c>
      <c r="B9" s="47" t="s">
        <v>102</v>
      </c>
      <c r="C9" s="38" t="s">
        <v>90</v>
      </c>
      <c r="D9" s="4" t="s">
        <v>182</v>
      </c>
      <c r="E9" s="2" t="s">
        <v>84</v>
      </c>
      <c r="F9" s="8" t="s">
        <v>183</v>
      </c>
      <c r="G9" s="8" t="s">
        <v>198</v>
      </c>
      <c r="H9" s="66"/>
    </row>
    <row r="10" spans="1:8" ht="127.5">
      <c r="A10" s="8">
        <v>5</v>
      </c>
      <c r="B10" s="47" t="s">
        <v>169</v>
      </c>
      <c r="C10" s="4" t="s">
        <v>93</v>
      </c>
      <c r="D10" s="4" t="s">
        <v>184</v>
      </c>
      <c r="E10" s="2" t="s">
        <v>84</v>
      </c>
      <c r="F10" s="8" t="s">
        <v>185</v>
      </c>
      <c r="G10" s="6"/>
      <c r="H10" s="66"/>
    </row>
    <row r="11" spans="1:8" ht="153">
      <c r="A11" s="8">
        <v>6</v>
      </c>
      <c r="B11" s="49" t="s">
        <v>193</v>
      </c>
      <c r="C11" s="4" t="s">
        <v>103</v>
      </c>
      <c r="D11" s="4" t="s">
        <v>186</v>
      </c>
      <c r="E11" s="2" t="s">
        <v>84</v>
      </c>
      <c r="F11" s="8" t="s">
        <v>187</v>
      </c>
      <c r="G11" s="6"/>
      <c r="H11" s="66"/>
    </row>
    <row r="12" spans="1:8" ht="114.75">
      <c r="A12" s="8">
        <v>7</v>
      </c>
      <c r="B12" s="47" t="s">
        <v>170</v>
      </c>
      <c r="C12" s="40" t="s">
        <v>107</v>
      </c>
      <c r="D12" s="4" t="s">
        <v>188</v>
      </c>
      <c r="E12" s="2" t="s">
        <v>84</v>
      </c>
      <c r="F12" s="8" t="s">
        <v>189</v>
      </c>
      <c r="G12" s="8" t="s">
        <v>196</v>
      </c>
      <c r="H12" s="66"/>
    </row>
    <row r="13" spans="1:8" ht="102">
      <c r="A13" s="8">
        <v>8</v>
      </c>
      <c r="B13" s="47" t="s">
        <v>171</v>
      </c>
      <c r="C13" s="12" t="s">
        <v>108</v>
      </c>
      <c r="D13" s="17" t="s">
        <v>190</v>
      </c>
      <c r="E13" s="2" t="s">
        <v>84</v>
      </c>
      <c r="F13" s="8" t="s">
        <v>191</v>
      </c>
      <c r="G13" s="8" t="s">
        <v>196</v>
      </c>
      <c r="H13" s="66"/>
    </row>
    <row r="14" spans="1:7" ht="165.75">
      <c r="A14" s="25">
        <v>9</v>
      </c>
      <c r="B14" s="47" t="s">
        <v>172</v>
      </c>
      <c r="C14" s="4" t="s">
        <v>157</v>
      </c>
      <c r="D14" s="8" t="s">
        <v>192</v>
      </c>
      <c r="E14" s="2" t="s">
        <v>84</v>
      </c>
      <c r="F14" s="8" t="s">
        <v>177</v>
      </c>
      <c r="G14" s="8" t="s">
        <v>208</v>
      </c>
    </row>
    <row r="15" spans="1:7" ht="89.25">
      <c r="A15" s="25">
        <v>10</v>
      </c>
      <c r="B15" s="47" t="s">
        <v>174</v>
      </c>
      <c r="C15" s="8" t="s">
        <v>173</v>
      </c>
      <c r="D15" s="8" t="s">
        <v>73</v>
      </c>
      <c r="E15" s="2" t="s">
        <v>84</v>
      </c>
      <c r="F15" s="8" t="s">
        <v>176</v>
      </c>
      <c r="G15" s="8" t="s">
        <v>209</v>
      </c>
    </row>
  </sheetData>
  <sheetProtection/>
  <mergeCells count="1">
    <mergeCell ref="A3:G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7109375" style="0" customWidth="1"/>
    <col min="2" max="2" width="24.140625" style="0" customWidth="1"/>
  </cols>
  <sheetData>
    <row r="1" ht="12.75">
      <c r="E1" s="79" t="s">
        <v>237</v>
      </c>
    </row>
    <row r="2" ht="12.75">
      <c r="E2" s="76"/>
    </row>
    <row r="3" spans="1:6" ht="14.25">
      <c r="A3" s="87"/>
      <c r="B3" s="87" t="s">
        <v>213</v>
      </c>
      <c r="C3" s="87"/>
      <c r="D3" s="87"/>
      <c r="E3" s="87"/>
      <c r="F3" s="88"/>
    </row>
    <row r="4" spans="1:6" ht="15">
      <c r="A4" s="91"/>
      <c r="B4" s="91" t="s">
        <v>214</v>
      </c>
      <c r="C4" s="91">
        <v>2012</v>
      </c>
      <c r="D4" s="91">
        <v>2013</v>
      </c>
      <c r="E4" s="91" t="s">
        <v>215</v>
      </c>
      <c r="F4" s="92" t="s">
        <v>216</v>
      </c>
    </row>
    <row r="5" spans="1:6" ht="15">
      <c r="A5" s="91">
        <v>1</v>
      </c>
      <c r="B5" s="89" t="s">
        <v>217</v>
      </c>
      <c r="C5" s="93">
        <v>133</v>
      </c>
      <c r="D5" s="93">
        <v>213</v>
      </c>
      <c r="E5" s="93">
        <f>SUM(D5-C5)</f>
        <v>80</v>
      </c>
      <c r="F5" s="94">
        <f>SUM(E5/C5*100)</f>
        <v>60.150375939849624</v>
      </c>
    </row>
    <row r="6" spans="1:6" ht="15">
      <c r="A6" s="91"/>
      <c r="B6" s="91"/>
      <c r="C6" s="93"/>
      <c r="D6" s="93"/>
      <c r="E6" s="93">
        <f aca="true" t="shared" si="0" ref="E6:E18">SUM(D6-C6)</f>
        <v>0</v>
      </c>
      <c r="F6" s="94"/>
    </row>
    <row r="7" spans="1:6" ht="78" customHeight="1">
      <c r="A7" s="91">
        <v>2</v>
      </c>
      <c r="B7" s="90" t="s">
        <v>233</v>
      </c>
      <c r="C7" s="93"/>
      <c r="D7" s="93"/>
      <c r="E7" s="93">
        <f t="shared" si="0"/>
        <v>0</v>
      </c>
      <c r="F7" s="94"/>
    </row>
    <row r="8" spans="1:6" ht="37.5" customHeight="1">
      <c r="A8" s="91"/>
      <c r="B8" s="95" t="s">
        <v>218</v>
      </c>
      <c r="C8" s="93">
        <v>8</v>
      </c>
      <c r="D8" s="93">
        <v>7</v>
      </c>
      <c r="E8" s="93">
        <f t="shared" si="0"/>
        <v>-1</v>
      </c>
      <c r="F8" s="94">
        <f aca="true" t="shared" si="1" ref="F8:F18">SUM(E8/C8*100)</f>
        <v>-12.5</v>
      </c>
    </row>
    <row r="9" spans="1:6" ht="75" customHeight="1">
      <c r="A9" s="91"/>
      <c r="B9" s="95" t="s">
        <v>219</v>
      </c>
      <c r="C9" s="93">
        <v>18</v>
      </c>
      <c r="D9" s="93">
        <v>16</v>
      </c>
      <c r="E9" s="93">
        <f t="shared" si="0"/>
        <v>-2</v>
      </c>
      <c r="F9" s="94">
        <f t="shared" si="1"/>
        <v>-11.11111111111111</v>
      </c>
    </row>
    <row r="10" spans="1:6" ht="57" customHeight="1">
      <c r="A10" s="91"/>
      <c r="B10" s="95" t="s">
        <v>220</v>
      </c>
      <c r="C10" s="93">
        <v>47</v>
      </c>
      <c r="D10" s="93">
        <v>34</v>
      </c>
      <c r="E10" s="93">
        <f t="shared" si="0"/>
        <v>-13</v>
      </c>
      <c r="F10" s="94">
        <f t="shared" si="1"/>
        <v>-27.659574468085108</v>
      </c>
    </row>
    <row r="11" spans="1:6" ht="43.5" customHeight="1">
      <c r="A11" s="91"/>
      <c r="B11" s="96" t="s">
        <v>221</v>
      </c>
      <c r="C11" s="93"/>
      <c r="D11" s="97">
        <v>16</v>
      </c>
      <c r="E11" s="93">
        <f t="shared" si="0"/>
        <v>16</v>
      </c>
      <c r="F11" s="94"/>
    </row>
    <row r="12" spans="1:6" ht="26.25" customHeight="1">
      <c r="A12" s="91"/>
      <c r="B12" s="96" t="s">
        <v>222</v>
      </c>
      <c r="C12" s="93">
        <v>30</v>
      </c>
      <c r="D12" s="97">
        <v>91</v>
      </c>
      <c r="E12" s="93">
        <f t="shared" si="0"/>
        <v>61</v>
      </c>
      <c r="F12" s="94">
        <f t="shared" si="1"/>
        <v>203.33333333333331</v>
      </c>
    </row>
    <row r="13" spans="1:6" ht="15">
      <c r="A13" s="91"/>
      <c r="B13" s="93" t="s">
        <v>223</v>
      </c>
      <c r="C13" s="93">
        <v>8</v>
      </c>
      <c r="D13" s="93">
        <v>14</v>
      </c>
      <c r="E13" s="93">
        <f t="shared" si="0"/>
        <v>6</v>
      </c>
      <c r="F13" s="94">
        <f t="shared" si="1"/>
        <v>75</v>
      </c>
    </row>
    <row r="14" spans="1:6" ht="30">
      <c r="A14" s="91"/>
      <c r="B14" s="96" t="s">
        <v>224</v>
      </c>
      <c r="C14" s="93">
        <v>11</v>
      </c>
      <c r="D14" s="93">
        <v>22</v>
      </c>
      <c r="E14" s="93">
        <f t="shared" si="0"/>
        <v>11</v>
      </c>
      <c r="F14" s="94">
        <f t="shared" si="1"/>
        <v>100</v>
      </c>
    </row>
    <row r="15" spans="1:6" ht="15">
      <c r="A15" s="91"/>
      <c r="B15" s="91"/>
      <c r="C15" s="93"/>
      <c r="D15" s="93"/>
      <c r="E15" s="93">
        <f t="shared" si="0"/>
        <v>0</v>
      </c>
      <c r="F15" s="94"/>
    </row>
    <row r="16" spans="1:6" ht="15">
      <c r="A16" s="91">
        <v>3</v>
      </c>
      <c r="B16" s="100" t="s">
        <v>225</v>
      </c>
      <c r="C16" s="93"/>
      <c r="D16" s="93"/>
      <c r="E16" s="93">
        <f t="shared" si="0"/>
        <v>0</v>
      </c>
      <c r="F16" s="94"/>
    </row>
    <row r="17" spans="1:6" ht="15">
      <c r="A17" s="91"/>
      <c r="B17" s="91" t="s">
        <v>226</v>
      </c>
      <c r="C17" s="93">
        <v>269</v>
      </c>
      <c r="D17" s="93">
        <v>202</v>
      </c>
      <c r="E17" s="93">
        <f t="shared" si="0"/>
        <v>-67</v>
      </c>
      <c r="F17" s="94">
        <f t="shared" si="1"/>
        <v>-24.907063197026023</v>
      </c>
    </row>
    <row r="18" spans="1:6" ht="15">
      <c r="A18" s="91"/>
      <c r="B18" s="91" t="s">
        <v>227</v>
      </c>
      <c r="C18" s="93">
        <v>245</v>
      </c>
      <c r="D18" s="93">
        <v>166</v>
      </c>
      <c r="E18" s="93">
        <f t="shared" si="0"/>
        <v>-79</v>
      </c>
      <c r="F18" s="94">
        <f t="shared" si="1"/>
        <v>-32.244897959183675</v>
      </c>
    </row>
    <row r="19" spans="1:6" ht="15">
      <c r="A19" s="91"/>
      <c r="B19" s="91"/>
      <c r="C19" s="98">
        <v>0.91</v>
      </c>
      <c r="D19" s="98">
        <v>0.82</v>
      </c>
      <c r="E19" s="93">
        <f>SUM(D19-C19)</f>
        <v>-0.09000000000000008</v>
      </c>
      <c r="F19" s="94"/>
    </row>
    <row r="20" spans="1:6" ht="15">
      <c r="A20" s="91"/>
      <c r="B20" s="91" t="s">
        <v>228</v>
      </c>
      <c r="C20" s="93"/>
      <c r="D20" s="93">
        <v>36</v>
      </c>
      <c r="E20" s="93"/>
      <c r="F20" s="94"/>
    </row>
    <row r="21" spans="1:6" ht="15">
      <c r="A21" s="99"/>
      <c r="B21" s="99"/>
      <c r="C21" s="99"/>
      <c r="D21" s="99"/>
      <c r="E21" s="99"/>
      <c r="F21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Бобрик Валентина Васильевна</cp:lastModifiedBy>
  <cp:lastPrinted>2014-03-04T05:00:55Z</cp:lastPrinted>
  <dcterms:created xsi:type="dcterms:W3CDTF">1996-10-08T23:32:33Z</dcterms:created>
  <dcterms:modified xsi:type="dcterms:W3CDTF">2014-03-04T05:02:23Z</dcterms:modified>
  <cp:category/>
  <cp:version/>
  <cp:contentType/>
  <cp:contentStatus/>
</cp:coreProperties>
</file>